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Torneos FRGMYS\01 - POJ NGC Men Con y Sin - 16-01-2023 -\"/>
    </mc:Choice>
  </mc:AlternateContent>
  <xr:revisionPtr revIDLastSave="0" documentId="13_ncr:1_{03CA2C1C-2D5B-47EA-B01E-FD2899B8A45B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ENTREGA BONAERENSES ALB" sheetId="18" state="hidden" r:id="rId12"/>
    <sheet name="BONAERENSES CON HCP" sheetId="20" state="hidden" r:id="rId13"/>
    <sheet name="HORARIO" sheetId="16" r:id="rId14"/>
    <sheet name="TODOS GROSS" sheetId="15" state="hidden" r:id="rId15"/>
  </sheets>
  <calcPr calcId="191029"/>
</workbook>
</file>

<file path=xl/calcChain.xml><?xml version="1.0" encoding="utf-8"?>
<calcChain xmlns="http://schemas.openxmlformats.org/spreadsheetml/2006/main">
  <c r="D74" i="14" l="1"/>
  <c r="B74" i="14"/>
  <c r="A74" i="14"/>
  <c r="E36" i="14"/>
  <c r="D36" i="14"/>
  <c r="C36" i="14"/>
  <c r="B36" i="14"/>
  <c r="A36" i="14"/>
  <c r="G12" i="13"/>
  <c r="F12" i="13"/>
  <c r="E12" i="13"/>
  <c r="D12" i="13"/>
  <c r="C12" i="13"/>
  <c r="B12" i="13"/>
  <c r="A12" i="13"/>
  <c r="H12" i="13"/>
  <c r="G11" i="13"/>
  <c r="F11" i="13"/>
  <c r="E11" i="13"/>
  <c r="D11" i="13"/>
  <c r="C11" i="13"/>
  <c r="B11" i="13"/>
  <c r="A11" i="13"/>
  <c r="G10" i="13"/>
  <c r="F10" i="13"/>
  <c r="E10" i="13"/>
  <c r="D10" i="13"/>
  <c r="C10" i="13"/>
  <c r="B10" i="13"/>
  <c r="A10" i="13"/>
  <c r="G9" i="13"/>
  <c r="F9" i="13"/>
  <c r="E9" i="13"/>
  <c r="D9" i="13"/>
  <c r="C9" i="13"/>
  <c r="B9" i="13"/>
  <c r="A9" i="13"/>
  <c r="A7" i="13"/>
  <c r="E42" i="14"/>
  <c r="D42" i="14"/>
  <c r="C42" i="14"/>
  <c r="B42" i="14"/>
  <c r="A42" i="14"/>
  <c r="E30" i="14"/>
  <c r="D30" i="14"/>
  <c r="C30" i="14"/>
  <c r="B30" i="14"/>
  <c r="A30" i="14"/>
  <c r="F11" i="10" l="1"/>
  <c r="K28" i="1" l="1"/>
  <c r="G28" i="1"/>
  <c r="H28" i="1" s="1"/>
  <c r="K27" i="1"/>
  <c r="G26" i="1"/>
  <c r="H26" i="1" s="1"/>
  <c r="K26" i="1"/>
  <c r="G23" i="1"/>
  <c r="H23" i="1" s="1"/>
  <c r="K25" i="1"/>
  <c r="G25" i="1"/>
  <c r="H25" i="1" s="1"/>
  <c r="K24" i="1"/>
  <c r="G21" i="1"/>
  <c r="H21" i="1" s="1"/>
  <c r="K23" i="1"/>
  <c r="G27" i="1"/>
  <c r="H27" i="1" s="1"/>
  <c r="K22" i="1"/>
  <c r="G24" i="1"/>
  <c r="H24" i="1" s="1"/>
  <c r="K21" i="1"/>
  <c r="G22" i="1"/>
  <c r="H22" i="1" s="1"/>
  <c r="G17" i="5"/>
  <c r="H17" i="5" s="1"/>
  <c r="G14" i="5"/>
  <c r="H14" i="5" s="1"/>
  <c r="G13" i="5"/>
  <c r="H13" i="5" s="1"/>
  <c r="G16" i="5"/>
  <c r="H16" i="5" s="1"/>
  <c r="G22" i="5"/>
  <c r="H22" i="5" s="1"/>
  <c r="G19" i="5"/>
  <c r="H19" i="5" s="1"/>
  <c r="G15" i="5"/>
  <c r="H15" i="5" s="1"/>
  <c r="G20" i="5"/>
  <c r="H20" i="5" s="1"/>
  <c r="G24" i="5"/>
  <c r="H24" i="5" s="1"/>
  <c r="G27" i="5"/>
  <c r="H27" i="5" s="1"/>
  <c r="G21" i="5"/>
  <c r="H21" i="5" s="1"/>
  <c r="G28" i="5"/>
  <c r="H28" i="5" s="1"/>
  <c r="G25" i="5"/>
  <c r="H25" i="5" s="1"/>
  <c r="G18" i="5"/>
  <c r="H18" i="5" s="1"/>
  <c r="G23" i="5"/>
  <c r="H23" i="5" s="1"/>
  <c r="G26" i="5"/>
  <c r="H26" i="5" s="1"/>
  <c r="G29" i="5"/>
  <c r="H29" i="5" s="1"/>
  <c r="G30" i="5"/>
  <c r="H30" i="5" s="1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I67" i="16" l="1"/>
  <c r="I66" i="16"/>
  <c r="I65" i="16"/>
  <c r="I64" i="16"/>
  <c r="I63" i="16"/>
  <c r="I62" i="16"/>
  <c r="I59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1" i="16"/>
  <c r="I40" i="16"/>
  <c r="J66" i="16" s="1"/>
  <c r="I39" i="16"/>
  <c r="I38" i="16"/>
  <c r="I35" i="16"/>
  <c r="I34" i="16"/>
  <c r="I33" i="16"/>
  <c r="I32" i="16"/>
  <c r="I31" i="16"/>
  <c r="I30" i="16"/>
  <c r="I29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A70" i="14"/>
  <c r="B70" i="14"/>
  <c r="D70" i="14"/>
  <c r="A71" i="14"/>
  <c r="B71" i="14"/>
  <c r="D71" i="14"/>
  <c r="A72" i="14"/>
  <c r="B72" i="14"/>
  <c r="D72" i="14"/>
  <c r="A73" i="14"/>
  <c r="B73" i="14"/>
  <c r="D73" i="14"/>
  <c r="F42" i="14"/>
  <c r="F36" i="14"/>
  <c r="F30" i="14"/>
  <c r="F18" i="14"/>
  <c r="F10" i="6"/>
  <c r="F12" i="6"/>
  <c r="F14" i="6"/>
  <c r="F13" i="6"/>
  <c r="F11" i="6"/>
  <c r="F21" i="7"/>
  <c r="F22" i="7"/>
  <c r="F20" i="7"/>
  <c r="F14" i="7"/>
  <c r="F15" i="7"/>
  <c r="F16" i="7"/>
  <c r="F11" i="7"/>
  <c r="F12" i="7"/>
  <c r="F10" i="7"/>
  <c r="F33" i="9"/>
  <c r="F32" i="9"/>
  <c r="F28" i="9"/>
  <c r="F31" i="9"/>
  <c r="F30" i="9"/>
  <c r="F34" i="9"/>
  <c r="F29" i="9"/>
  <c r="F22" i="9"/>
  <c r="F16" i="9"/>
  <c r="F21" i="9"/>
  <c r="F23" i="9"/>
  <c r="F20" i="9"/>
  <c r="F19" i="9"/>
  <c r="F17" i="9"/>
  <c r="F14" i="9"/>
  <c r="F13" i="9"/>
  <c r="F18" i="9"/>
  <c r="F11" i="9"/>
  <c r="F10" i="9"/>
  <c r="F15" i="9"/>
  <c r="F12" i="9"/>
  <c r="F9" i="9"/>
  <c r="F22" i="10"/>
  <c r="F21" i="10"/>
  <c r="F20" i="10"/>
  <c r="F19" i="10"/>
  <c r="F14" i="10"/>
  <c r="F12" i="10"/>
  <c r="F10" i="10"/>
  <c r="K15" i="8"/>
  <c r="K14" i="8"/>
  <c r="K13" i="8"/>
  <c r="K12" i="8"/>
  <c r="K11" i="8"/>
  <c r="K10" i="8"/>
  <c r="G14" i="8"/>
  <c r="H14" i="8" s="1"/>
  <c r="G12" i="8"/>
  <c r="H12" i="8" s="1"/>
  <c r="G11" i="8"/>
  <c r="H11" i="8" s="1"/>
  <c r="G10" i="8"/>
  <c r="H10" i="8" s="1"/>
  <c r="G13" i="8"/>
  <c r="H13" i="8" s="1"/>
  <c r="G41" i="5"/>
  <c r="H41" i="5" s="1"/>
  <c r="G43" i="5"/>
  <c r="H43" i="5" s="1"/>
  <c r="G42" i="5"/>
  <c r="H42" i="5" s="1"/>
  <c r="G40" i="5"/>
  <c r="H40" i="5" s="1"/>
  <c r="G38" i="5"/>
  <c r="H38" i="5" s="1"/>
  <c r="G37" i="5"/>
  <c r="H37" i="5" s="1"/>
  <c r="G39" i="5"/>
  <c r="H39" i="5" s="1"/>
  <c r="G36" i="5"/>
  <c r="H36" i="5" s="1"/>
  <c r="K12" i="5"/>
  <c r="G11" i="5"/>
  <c r="H11" i="5" s="1"/>
  <c r="K11" i="5"/>
  <c r="G9" i="5"/>
  <c r="H9" i="5" s="1"/>
  <c r="K10" i="5"/>
  <c r="G10" i="5"/>
  <c r="H10" i="5" s="1"/>
  <c r="K9" i="5"/>
  <c r="G12" i="5"/>
  <c r="H12" i="5" s="1"/>
  <c r="K26" i="4"/>
  <c r="G26" i="4"/>
  <c r="H26" i="4" s="1"/>
  <c r="K25" i="4"/>
  <c r="G25" i="4"/>
  <c r="H25" i="4" s="1"/>
  <c r="K24" i="4"/>
  <c r="G23" i="4"/>
  <c r="H23" i="4" s="1"/>
  <c r="K23" i="4"/>
  <c r="G24" i="4"/>
  <c r="H24" i="4" s="1"/>
  <c r="K22" i="4"/>
  <c r="G22" i="4"/>
  <c r="H22" i="4" s="1"/>
  <c r="K21" i="4"/>
  <c r="G21" i="4"/>
  <c r="H21" i="4" s="1"/>
  <c r="K20" i="4"/>
  <c r="G17" i="4"/>
  <c r="H17" i="4" s="1"/>
  <c r="K19" i="4"/>
  <c r="G14" i="4"/>
  <c r="H14" i="4" s="1"/>
  <c r="K18" i="4"/>
  <c r="G10" i="4"/>
  <c r="H10" i="4" s="1"/>
  <c r="K17" i="4"/>
  <c r="G19" i="4"/>
  <c r="H19" i="4" s="1"/>
  <c r="K16" i="4"/>
  <c r="G13" i="4"/>
  <c r="H13" i="4" s="1"/>
  <c r="K15" i="4"/>
  <c r="G15" i="4"/>
  <c r="H15" i="4" s="1"/>
  <c r="K14" i="4"/>
  <c r="G16" i="4"/>
  <c r="H16" i="4" s="1"/>
  <c r="K13" i="4"/>
  <c r="G20" i="4"/>
  <c r="H20" i="4" s="1"/>
  <c r="K12" i="4"/>
  <c r="G12" i="4"/>
  <c r="H12" i="4" s="1"/>
  <c r="K11" i="4"/>
  <c r="G11" i="4"/>
  <c r="H11" i="4" s="1"/>
  <c r="K10" i="4"/>
  <c r="G18" i="4"/>
  <c r="H18" i="4" s="1"/>
  <c r="K16" i="1"/>
  <c r="K15" i="1"/>
  <c r="K14" i="1"/>
  <c r="G16" i="1"/>
  <c r="H16" i="1" s="1"/>
  <c r="G14" i="1"/>
  <c r="H14" i="1" s="1"/>
  <c r="G13" i="1"/>
  <c r="H13" i="1" s="1"/>
  <c r="G11" i="1"/>
  <c r="H11" i="1" s="1"/>
  <c r="G10" i="1"/>
  <c r="H10" i="1" s="1"/>
  <c r="G12" i="1"/>
  <c r="H12" i="1" s="1"/>
  <c r="G15" i="1"/>
  <c r="H15" i="1" s="1"/>
  <c r="A54" i="14"/>
  <c r="B54" i="14"/>
  <c r="D54" i="14"/>
  <c r="A55" i="14"/>
  <c r="B55" i="14"/>
  <c r="D55" i="14"/>
  <c r="A56" i="14"/>
  <c r="B56" i="14"/>
  <c r="D56" i="14"/>
  <c r="A57" i="14"/>
  <c r="B57" i="14"/>
  <c r="D57" i="14"/>
  <c r="A58" i="14"/>
  <c r="B58" i="14"/>
  <c r="D58" i="14"/>
  <c r="A59" i="14"/>
  <c r="B59" i="14"/>
  <c r="D59" i="14"/>
  <c r="A60" i="14"/>
  <c r="B60" i="14"/>
  <c r="D60" i="14"/>
  <c r="A61" i="14"/>
  <c r="B61" i="14"/>
  <c r="D61" i="14"/>
  <c r="A62" i="14"/>
  <c r="B62" i="14"/>
  <c r="D62" i="14"/>
  <c r="A63" i="14"/>
  <c r="B63" i="14"/>
  <c r="D63" i="14"/>
  <c r="A64" i="14"/>
  <c r="B64" i="14"/>
  <c r="D64" i="14"/>
  <c r="J36" i="16" l="1"/>
  <c r="J67" i="16" s="1"/>
  <c r="E24" i="14"/>
  <c r="D24" i="14"/>
  <c r="C24" i="14"/>
  <c r="B24" i="14"/>
  <c r="A24" i="14"/>
  <c r="G48" i="13"/>
  <c r="G47" i="13"/>
  <c r="G41" i="13"/>
  <c r="H41" i="13" s="1"/>
  <c r="D69" i="14" l="1"/>
  <c r="B69" i="14"/>
  <c r="A69" i="14"/>
  <c r="D68" i="14"/>
  <c r="B68" i="14"/>
  <c r="A68" i="14"/>
  <c r="A66" i="14"/>
  <c r="D53" i="14"/>
  <c r="B53" i="14"/>
  <c r="A53" i="14"/>
  <c r="F13" i="7"/>
  <c r="F13" i="10"/>
  <c r="A4" i="8" l="1"/>
  <c r="A4" i="5"/>
  <c r="A4" i="4"/>
  <c r="K41" i="5"/>
  <c r="K42" i="5"/>
  <c r="K43" i="5"/>
  <c r="K44" i="5"/>
  <c r="K12" i="1"/>
  <c r="K13" i="1"/>
  <c r="K37" i="5" l="1"/>
  <c r="K38" i="5"/>
  <c r="K39" i="5"/>
  <c r="K40" i="5"/>
  <c r="H48" i="13"/>
  <c r="H47" i="13"/>
  <c r="G42" i="13"/>
  <c r="H42" i="13" s="1"/>
  <c r="G36" i="13"/>
  <c r="H36" i="13" s="1"/>
  <c r="G35" i="13"/>
  <c r="H35" i="13" s="1"/>
  <c r="G30" i="13"/>
  <c r="H30" i="13" s="1"/>
  <c r="G29" i="13"/>
  <c r="H29" i="13" s="1"/>
  <c r="F18" i="10"/>
  <c r="K11" i="1" l="1"/>
  <c r="F48" i="14" l="1"/>
  <c r="F24" i="14"/>
  <c r="A4" i="6"/>
  <c r="A4" i="12" s="1"/>
  <c r="A4" i="7"/>
  <c r="A4" i="9"/>
  <c r="A1" i="7"/>
  <c r="A2" i="7"/>
  <c r="G35" i="20"/>
  <c r="H35" i="20" s="1"/>
  <c r="G34" i="20"/>
  <c r="H34" i="20" s="1"/>
  <c r="G33" i="20"/>
  <c r="H33" i="20" s="1"/>
  <c r="G32" i="20"/>
  <c r="G31" i="20"/>
  <c r="G30" i="20"/>
  <c r="G24" i="20"/>
  <c r="H24" i="20" s="1"/>
  <c r="G23" i="20"/>
  <c r="H23" i="20" s="1"/>
  <c r="G22" i="20"/>
  <c r="H22" i="20" s="1"/>
  <c r="G21" i="20"/>
  <c r="G20" i="20"/>
  <c r="G19" i="20"/>
  <c r="G55" i="20"/>
  <c r="H55" i="20" s="1"/>
  <c r="G54" i="20"/>
  <c r="H54" i="20" s="1"/>
  <c r="G53" i="20"/>
  <c r="H53" i="20" s="1"/>
  <c r="G52" i="20"/>
  <c r="G51" i="20"/>
  <c r="G50" i="20"/>
  <c r="F24" i="13"/>
  <c r="E24" i="13"/>
  <c r="D24" i="13"/>
  <c r="C24" i="13"/>
  <c r="B24" i="13"/>
  <c r="A24" i="13"/>
  <c r="F23" i="13"/>
  <c r="E23" i="13"/>
  <c r="D23" i="13"/>
  <c r="C23" i="13"/>
  <c r="B23" i="13"/>
  <c r="A23" i="13"/>
  <c r="G18" i="13"/>
  <c r="H18" i="13" s="1"/>
  <c r="G17" i="13"/>
  <c r="H17" i="13" s="1"/>
  <c r="F12" i="14" l="1"/>
  <c r="F61" i="20" l="1"/>
  <c r="E61" i="20"/>
  <c r="D61" i="20"/>
  <c r="C61" i="20"/>
  <c r="B61" i="20"/>
  <c r="A61" i="20"/>
  <c r="F60" i="20"/>
  <c r="E60" i="20"/>
  <c r="D60" i="20"/>
  <c r="C60" i="20"/>
  <c r="B60" i="20"/>
  <c r="A60" i="20"/>
  <c r="F59" i="20"/>
  <c r="E59" i="20"/>
  <c r="D59" i="20"/>
  <c r="C59" i="20"/>
  <c r="B59" i="20"/>
  <c r="A59" i="20"/>
  <c r="A57" i="20"/>
  <c r="A48" i="20"/>
  <c r="F41" i="20"/>
  <c r="E41" i="20"/>
  <c r="D41" i="20"/>
  <c r="C41" i="20"/>
  <c r="B41" i="20"/>
  <c r="A41" i="20"/>
  <c r="F40" i="20"/>
  <c r="E40" i="20"/>
  <c r="D40" i="20"/>
  <c r="C40" i="20"/>
  <c r="B40" i="20"/>
  <c r="A40" i="20"/>
  <c r="F39" i="20"/>
  <c r="E39" i="20"/>
  <c r="D39" i="20"/>
  <c r="C39" i="20"/>
  <c r="B39" i="20"/>
  <c r="A39" i="20"/>
  <c r="A37" i="20"/>
  <c r="A28" i="20"/>
  <c r="A26" i="20"/>
  <c r="A17" i="20"/>
  <c r="F15" i="20"/>
  <c r="E15" i="20"/>
  <c r="D15" i="20"/>
  <c r="C15" i="20"/>
  <c r="B15" i="20"/>
  <c r="A15" i="20"/>
  <c r="A13" i="20"/>
  <c r="A4" i="20"/>
  <c r="G12" i="20"/>
  <c r="H12" i="20" s="1"/>
  <c r="G11" i="20"/>
  <c r="H11" i="20" s="1"/>
  <c r="G10" i="20"/>
  <c r="F10" i="20"/>
  <c r="E10" i="20"/>
  <c r="D10" i="20"/>
  <c r="C10" i="20"/>
  <c r="B10" i="20"/>
  <c r="A10" i="20"/>
  <c r="G9" i="20"/>
  <c r="F9" i="20"/>
  <c r="E9" i="20"/>
  <c r="D9" i="20"/>
  <c r="C9" i="20"/>
  <c r="B9" i="20"/>
  <c r="A9" i="20"/>
  <c r="A7" i="20"/>
  <c r="A6" i="20"/>
  <c r="A5" i="20"/>
  <c r="A2" i="20"/>
  <c r="A1" i="20"/>
  <c r="E19" i="18"/>
  <c r="D19" i="18"/>
  <c r="C19" i="18"/>
  <c r="B19" i="18"/>
  <c r="A19" i="18"/>
  <c r="E18" i="18"/>
  <c r="D18" i="18"/>
  <c r="C18" i="18"/>
  <c r="B18" i="18"/>
  <c r="A18" i="18"/>
  <c r="E12" i="18"/>
  <c r="D12" i="18"/>
  <c r="C12" i="18"/>
  <c r="B12" i="18"/>
  <c r="A12" i="18"/>
  <c r="E11" i="18"/>
  <c r="D11" i="18"/>
  <c r="C11" i="18"/>
  <c r="B11" i="18"/>
  <c r="A11" i="18"/>
  <c r="E10" i="18"/>
  <c r="D10" i="18"/>
  <c r="C10" i="18"/>
  <c r="B10" i="18"/>
  <c r="A10" i="18"/>
  <c r="A16" i="18"/>
  <c r="A14" i="18"/>
  <c r="A8" i="18"/>
  <c r="A4" i="18"/>
  <c r="A6" i="18"/>
  <c r="A3" i="18"/>
  <c r="A2" i="18"/>
  <c r="A1" i="18"/>
  <c r="G23" i="13" l="1"/>
  <c r="H23" i="13" s="1"/>
  <c r="G24" i="13"/>
  <c r="H24" i="13" s="1"/>
  <c r="G40" i="20"/>
  <c r="G39" i="20"/>
  <c r="G41" i="20"/>
  <c r="G59" i="20"/>
  <c r="G61" i="20"/>
  <c r="G60" i="20"/>
  <c r="G15" i="20"/>
  <c r="K10" i="1" l="1"/>
  <c r="F40" i="13" l="1"/>
  <c r="E40" i="13"/>
  <c r="D40" i="13"/>
  <c r="C40" i="13"/>
  <c r="B40" i="13"/>
  <c r="A40" i="13"/>
  <c r="F39" i="13"/>
  <c r="E39" i="13"/>
  <c r="D39" i="13"/>
  <c r="C39" i="13"/>
  <c r="B39" i="13"/>
  <c r="A39" i="13"/>
  <c r="G40" i="13" l="1"/>
  <c r="G39" i="13"/>
  <c r="E47" i="14" l="1"/>
  <c r="E35" i="14"/>
  <c r="D35" i="14"/>
  <c r="C35" i="14"/>
  <c r="B35" i="14"/>
  <c r="A35" i="14"/>
  <c r="W12" i="9"/>
  <c r="W11" i="9"/>
  <c r="V12" i="9"/>
  <c r="V11" i="9"/>
  <c r="U12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7" i="14"/>
  <c r="D17" i="14"/>
  <c r="C17" i="14"/>
  <c r="B17" i="14"/>
  <c r="A17" i="14"/>
  <c r="E16" i="14"/>
  <c r="D16" i="14"/>
  <c r="C16" i="14"/>
  <c r="B16" i="14"/>
  <c r="A16" i="14"/>
  <c r="A26" i="14"/>
  <c r="E11" i="14"/>
  <c r="D11" i="14"/>
  <c r="C11" i="14"/>
  <c r="B11" i="14"/>
  <c r="A11" i="14"/>
  <c r="E10" i="14"/>
  <c r="D10" i="14"/>
  <c r="C10" i="14"/>
  <c r="B10" i="14"/>
  <c r="A1" i="14"/>
  <c r="A6" i="6"/>
  <c r="A2" i="6"/>
  <c r="A1" i="6"/>
  <c r="A1" i="12" s="1"/>
  <c r="A6" i="7" l="1"/>
  <c r="A6" i="9"/>
  <c r="A2" i="9"/>
  <c r="A1" i="9"/>
  <c r="A1" i="5"/>
  <c r="A2" i="5"/>
  <c r="A6" i="5"/>
  <c r="K36" i="5" l="1"/>
  <c r="D52" i="14" l="1"/>
  <c r="B52" i="14"/>
  <c r="A52" i="14"/>
  <c r="A5" i="13" l="1"/>
  <c r="A5" i="8" l="1"/>
  <c r="A5" i="5"/>
  <c r="A5" i="4"/>
  <c r="F46" i="13" l="1"/>
  <c r="E46" i="13"/>
  <c r="D46" i="13"/>
  <c r="C46" i="13"/>
  <c r="B46" i="13"/>
  <c r="A46" i="13"/>
  <c r="F45" i="13"/>
  <c r="E45" i="13"/>
  <c r="D45" i="13"/>
  <c r="C45" i="13"/>
  <c r="B45" i="13"/>
  <c r="A45" i="13"/>
  <c r="A43" i="13"/>
  <c r="G46" i="13" l="1"/>
  <c r="G45" i="13"/>
  <c r="A34" i="13"/>
  <c r="B34" i="13"/>
  <c r="C34" i="13"/>
  <c r="D34" i="13"/>
  <c r="E34" i="13"/>
  <c r="F34" i="13"/>
  <c r="D47" i="14" l="1"/>
  <c r="C47" i="14"/>
  <c r="B47" i="14"/>
  <c r="A47" i="14"/>
  <c r="A45" i="14"/>
  <c r="A22" i="14" l="1"/>
  <c r="A20" i="14"/>
  <c r="A14" i="14"/>
  <c r="A10" i="14"/>
  <c r="A8" i="14"/>
  <c r="A6" i="14"/>
  <c r="A3" i="14"/>
  <c r="A2" i="14"/>
  <c r="G28" i="13" l="1"/>
  <c r="G22" i="13"/>
  <c r="F22" i="13"/>
  <c r="E22" i="13"/>
  <c r="D22" i="13"/>
  <c r="C22" i="13"/>
  <c r="B22" i="13"/>
  <c r="A22" i="13"/>
  <c r="F21" i="13"/>
  <c r="E21" i="13"/>
  <c r="D21" i="13"/>
  <c r="C21" i="13"/>
  <c r="B21" i="13"/>
  <c r="A21" i="13"/>
  <c r="A19" i="13"/>
  <c r="A31" i="13"/>
  <c r="H11" i="13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3" i="13"/>
  <c r="B33" i="13"/>
  <c r="C33" i="13"/>
  <c r="D33" i="13"/>
  <c r="E33" i="13"/>
  <c r="F33" i="13"/>
  <c r="A37" i="13"/>
  <c r="A2" i="12"/>
  <c r="A6" i="12"/>
  <c r="A1" i="10"/>
  <c r="A2" i="10"/>
  <c r="A6" i="10"/>
  <c r="A1" i="8"/>
  <c r="A2" i="8"/>
  <c r="A6" i="8"/>
  <c r="A1" i="4"/>
  <c r="A2" i="4"/>
  <c r="A6" i="4"/>
  <c r="G16" i="13" l="1"/>
  <c r="G21" i="13"/>
  <c r="G33" i="13"/>
  <c r="G27" i="13"/>
  <c r="G34" i="13"/>
  <c r="G15" i="13"/>
</calcChain>
</file>

<file path=xl/sharedStrings.xml><?xml version="1.0" encoding="utf-8"?>
<sst xmlns="http://schemas.openxmlformats.org/spreadsheetml/2006/main" count="1143" uniqueCount="237">
  <si>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</si>
  <si>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</si>
  <si>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</si>
  <si>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</si>
  <si>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</si>
  <si>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</si>
  <si>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</si>
  <si>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</si>
  <si>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</si>
  <si>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</si>
  <si>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</si>
  <si>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</si>
  <si>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</si>
  <si>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</si>
  <si>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</si>
  <si>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</si>
  <si>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</si>
  <si>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</si>
  <si>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</si>
  <si>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</si>
  <si>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</si>
  <si>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</si>
  <si>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</si>
  <si>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</si>
  <si>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</si>
  <si>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</si>
  <si>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</si>
  <si>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</si>
  <si>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</si>
  <si>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</si>
  <si>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</si>
  <si>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</si>
  <si>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TANDIL</t>
  </si>
  <si>
    <t>DOLORES</t>
  </si>
  <si>
    <t>VILLA GESELL</t>
  </si>
  <si>
    <t>LOCALIDAD</t>
  </si>
  <si>
    <t>HAUQUI JUAN IGNACIO</t>
  </si>
  <si>
    <t>SARASOLA FEDERICO</t>
  </si>
  <si>
    <t>SARASOLA MANUEL</t>
  </si>
  <si>
    <t>DE MARTINO AGUSTIN</t>
  </si>
  <si>
    <t>NUÑEZ EDUARDO</t>
  </si>
  <si>
    <t>ZANETTA MAXIMO</t>
  </si>
  <si>
    <t>NECOCHEA</t>
  </si>
  <si>
    <t>STIER COLLAREDA RENATA</t>
  </si>
  <si>
    <t>ACHEN ALDANA</t>
  </si>
  <si>
    <t>LEON CAMPOS IARA</t>
  </si>
  <si>
    <t>DEPREZ GRUNTZIG UMMA</t>
  </si>
  <si>
    <t>CACACE ISABELLA</t>
  </si>
  <si>
    <t>RODRIGUEZ MACIAS ISABELLA</t>
  </si>
  <si>
    <t>CRUZ COSME</t>
  </si>
  <si>
    <t>MORUA CARIAC SANTIAGO</t>
  </si>
  <si>
    <t>TOBLER GONZALO</t>
  </si>
  <si>
    <t>GIMENEZ QUIROGA GONZALO</t>
  </si>
  <si>
    <t>SPGC</t>
  </si>
  <si>
    <t>PATTI NICOLAS</t>
  </si>
  <si>
    <t>LEOFANTI RENZO</t>
  </si>
  <si>
    <t>3° GROSS</t>
  </si>
  <si>
    <t>3° NETO</t>
  </si>
  <si>
    <t>G. PUEYRREDON</t>
  </si>
  <si>
    <t>P</t>
  </si>
  <si>
    <t>CEJAS SANTIAGO</t>
  </si>
  <si>
    <t>GOLFISTAS INTEGRADOS</t>
  </si>
  <si>
    <t>MDPGC</t>
  </si>
  <si>
    <t>NECOCHEA GOLF CLUB</t>
  </si>
  <si>
    <t>32° PUTTER DE ORO JUNIOR</t>
  </si>
  <si>
    <t>1° FECHA DEL RANKING</t>
  </si>
  <si>
    <t>LUNES 16 DE ENERO DE 2023</t>
  </si>
  <si>
    <t>CABALLEROS JUVENILES (Clases 98- 99- 00- 01 - 02 - 03 y 04)</t>
  </si>
  <si>
    <t>CABALLEROS MENORES (Clases 05 - 06 y 07)</t>
  </si>
  <si>
    <t>CABALLEROS MENORES DE 13 AÑOS (CLASES 10 Y POSTERIROES)</t>
  </si>
  <si>
    <t>ALBATROS - CABALLEROS CLASES 10 Y 11 -</t>
  </si>
  <si>
    <t>ALBATROS - DAMAS CLASES 10 Y 11 -</t>
  </si>
  <si>
    <t>EAGLES - CABALLEROS CLASES 12 Y 13 -</t>
  </si>
  <si>
    <t>EAGLES - DAMAS CLASES 12  Y 13 -</t>
  </si>
  <si>
    <t>BIRDIES - DAMAS CLASES 2014 Y POSTERIORES</t>
  </si>
  <si>
    <t>BIRDIES - CABALLEROS CLASES 2014 Y POSTERIORES</t>
  </si>
  <si>
    <t>NECOCHEA GOLF CLUB - 32° PUTTER DE ORO JUNIOR -</t>
  </si>
  <si>
    <r>
      <t xml:space="preserve">1° FECHA DEL RANKING DE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</si>
  <si>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y caballeros 36  +  35  =  71</t>
  </si>
  <si>
    <t>HOYO 1</t>
  </si>
  <si>
    <t>COSTANTINO FELIPE VALENTIN</t>
  </si>
  <si>
    <t>PATTI VICENTE</t>
  </si>
  <si>
    <t>VIALI MARTIN</t>
  </si>
  <si>
    <t>REYNOSA JOAQUIN</t>
  </si>
  <si>
    <t>JUAREZ GOÑI FRANCISCO QUINTO</t>
  </si>
  <si>
    <t>CRUZ AUGUSTO</t>
  </si>
  <si>
    <t>CABALLEROS M-15 (CLASES 08 Y 09)</t>
  </si>
  <si>
    <t>ARRIGHI LORENZO</t>
  </si>
  <si>
    <t>RODRIGUEZ LUCIANO</t>
  </si>
  <si>
    <t>PALENCIA EMILIO</t>
  </si>
  <si>
    <t>MILBERG JUAN (H)</t>
  </si>
  <si>
    <t>JARQUE FELIPE</t>
  </si>
  <si>
    <t>SANTANA PEDRO</t>
  </si>
  <si>
    <t>LANDI AGUSTIN</t>
  </si>
  <si>
    <t>DURINGER BENJAMIN</t>
  </si>
  <si>
    <t>RAMPEZZOTI BARTOLOME</t>
  </si>
  <si>
    <t>JENKINS STEVE</t>
  </si>
  <si>
    <t>SALVI SANTINO</t>
  </si>
  <si>
    <t>GUERENDIAIN FERMIN</t>
  </si>
  <si>
    <t>CABALLEROS M-18 (CLASES 05 - 06  Y  07)</t>
  </si>
  <si>
    <t>FLÜGEL LUCAS IGNACIO</t>
  </si>
  <si>
    <t>LOUSTAU AGUSTIN</t>
  </si>
  <si>
    <t>SALANITRO TOMAS</t>
  </si>
  <si>
    <t>ROLON FRANCISCO</t>
  </si>
  <si>
    <t>SARASOLA JOSE MANUEL</t>
  </si>
  <si>
    <t>TOBLER SANTIAGO</t>
  </si>
  <si>
    <t>GUIDO FELIPE BENJAMIN</t>
  </si>
  <si>
    <t>PEREZ SANTANDREA FERMIN</t>
  </si>
  <si>
    <t>SAFE FRANCO</t>
  </si>
  <si>
    <t>GOTI JULIO</t>
  </si>
  <si>
    <t>ORTALE FELIPE</t>
  </si>
  <si>
    <t>GARRO AGUSTIN</t>
  </si>
  <si>
    <t>LEOFANTI DANTE SALVADOR</t>
  </si>
  <si>
    <t>BERCHOT TOMAS</t>
  </si>
  <si>
    <t>REPETTO JUAN CRUZ</t>
  </si>
  <si>
    <t>CABALLEROS JUV (CLASES 98 - 99 - 00- 01 - 02 - 03 Y 04)</t>
  </si>
  <si>
    <t>CERONO ENZO</t>
  </si>
  <si>
    <t>LABARTHE JOAQUIN</t>
  </si>
  <si>
    <t>GERBINO ARAUJO THIAGO VALENTIN</t>
  </si>
  <si>
    <t>LARREGAIN GABRIEL</t>
  </si>
  <si>
    <t>INDART IGNACIO</t>
  </si>
  <si>
    <t>MICHELLI TOMAS</t>
  </si>
  <si>
    <t>INDART AGUSTIN</t>
  </si>
  <si>
    <t>NASSR TOMAS FRANCISCO</t>
  </si>
  <si>
    <t>DAMAS JUV Y   M-18 (CLASES 05 - 06 Y 07)</t>
  </si>
  <si>
    <t>MOYANO MAYRA BELEN</t>
  </si>
  <si>
    <t>POLITA NUÑEZ MAITE</t>
  </si>
  <si>
    <t>COLOMBIER JULIA</t>
  </si>
  <si>
    <t>ERRECART GIMENA</t>
  </si>
  <si>
    <t>SERRES SCHEFFER JOSEFINA</t>
  </si>
  <si>
    <t>OLIVERI ANGELINA</t>
  </si>
  <si>
    <t>RAMPOLDI SARA ALESSIA</t>
  </si>
  <si>
    <t>MARTIN IARA</t>
  </si>
  <si>
    <t>DAMAS  M-15 (CLASES 08 Y POSTERIORES)</t>
  </si>
  <si>
    <t>MA KARTHE PUCILLO MIA</t>
  </si>
  <si>
    <t>MEILAN LOURDES</t>
  </si>
  <si>
    <t>PORCEL ALFONSINA</t>
  </si>
  <si>
    <t>MORALEJO PILAR</t>
  </si>
  <si>
    <t>BIONDELLI ALLEGRA</t>
  </si>
  <si>
    <t>DANIEL KATJA</t>
  </si>
  <si>
    <t>JENKINS UMA</t>
  </si>
  <si>
    <t>DEPREZ UMMA</t>
  </si>
  <si>
    <t>1° FECHA DEL RANKING - MENORES SIN HANDICAP -</t>
  </si>
  <si>
    <t>CATEGORIA EAGLES (CLASES 2012 y 2013)</t>
  </si>
  <si>
    <t>MORALEJO PEDRO</t>
  </si>
  <si>
    <t>LIOTTO ADRIANO NICOLAS</t>
  </si>
  <si>
    <t>MA KARTHE FRANCISCO</t>
  </si>
  <si>
    <t>FALCON PERRETTI ORESTE JONAS</t>
  </si>
  <si>
    <t>MASTROVITO FRANCISCO</t>
  </si>
  <si>
    <t>MORELLO SANTIAGO</t>
  </si>
  <si>
    <t>MONTENEGRO GIL BENJAMIN</t>
  </si>
  <si>
    <t>DE ZUBIZARRETA MATEO</t>
  </si>
  <si>
    <t>GUERENDIAIN CLEMENTE</t>
  </si>
  <si>
    <t>MORELLO JUAN</t>
  </si>
  <si>
    <t>PARASUCO AXEL GONZALO</t>
  </si>
  <si>
    <t>HAUQUI MANUEL</t>
  </si>
  <si>
    <t>CHOCO HIPOLITO</t>
  </si>
  <si>
    <t>CASTRO SANTINO</t>
  </si>
  <si>
    <t>CICCOLA FRANCESCO</t>
  </si>
  <si>
    <t>VIOLA MAYER CHARO</t>
  </si>
  <si>
    <t>POLIFRONI CONSTANZA</t>
  </si>
  <si>
    <t>MOYANO JOAQUIN</t>
  </si>
  <si>
    <t>BUSTAMANTE EMILIA</t>
  </si>
  <si>
    <t>CEJAS CATALINA</t>
  </si>
  <si>
    <t>PORCEL MARGARITA</t>
  </si>
  <si>
    <t>LEOFANTI BIANCA EMILIA</t>
  </si>
  <si>
    <t>RAMPEZZOTTI JUSTINA</t>
  </si>
  <si>
    <t>CATEGORIA BIRDIES (CLASES 2014 Y POSTERIORES)</t>
  </si>
  <si>
    <t>RIVAS BAUTISTA</t>
  </si>
  <si>
    <t>LAMORTE JUAN SEBASTIAN</t>
  </si>
  <si>
    <t>JUAREZ GOÑI BENJAMIN</t>
  </si>
  <si>
    <t>MORELLO BAUTISTA</t>
  </si>
  <si>
    <t>SARASOLA PEDRO</t>
  </si>
  <si>
    <t>PORCEL RENZO</t>
  </si>
  <si>
    <t>MATHIEU HILARIO</t>
  </si>
  <si>
    <t>MEILAN BELEN</t>
  </si>
  <si>
    <t>VIOLA MAYER LOLA</t>
  </si>
  <si>
    <t>CANNELLI ESMERALDA</t>
  </si>
  <si>
    <t xml:space="preserve"> CATEGORIA PRINCIPIANTES (5 HOYOS)</t>
  </si>
  <si>
    <t>BENGOLEA BORJA</t>
  </si>
  <si>
    <t>BERIGUISTAIN VALENTINO</t>
  </si>
  <si>
    <t>DEPIERRO JUSTINO</t>
  </si>
  <si>
    <t>CAJARAVILLA VINUELA JANA</t>
  </si>
  <si>
    <t>COZZOLI FLORENCIA</t>
  </si>
  <si>
    <t>ASTESANO FERMIN</t>
  </si>
  <si>
    <t>BIONDELLI BOSSO ANGELINA</t>
  </si>
  <si>
    <t>COZZOLI CATALINA</t>
  </si>
  <si>
    <t>JALLE RAMIRO</t>
  </si>
  <si>
    <t>MORIS VINUELA FELIPE</t>
  </si>
  <si>
    <t>RASMUSSEN OTTO ALFREDO</t>
  </si>
  <si>
    <t>LAGUILON BENJAMIN</t>
  </si>
  <si>
    <t>ORTIZ LEONEL</t>
  </si>
  <si>
    <t>REYNOSO URIEL</t>
  </si>
  <si>
    <t>MATHIEU TORIBIO</t>
  </si>
  <si>
    <t>BORKOWSKI ROMINA</t>
  </si>
  <si>
    <t>KEEGAARD LISANDRO</t>
  </si>
  <si>
    <t>QUINTEROS VALENTIN</t>
  </si>
  <si>
    <t>DANUNZIO MATIAS</t>
  </si>
  <si>
    <t>LIOTTO FERNANDEZ MAXIMILIANO</t>
  </si>
  <si>
    <t>RETTA PEDRO JOSE</t>
  </si>
  <si>
    <t>JESPERSEN JUAN PEDRO</t>
  </si>
  <si>
    <t>MORANO JUAN CRUZ</t>
  </si>
  <si>
    <t>RODRIGUEZ VILLEGAS SANTIAGO</t>
  </si>
  <si>
    <t>HOYO 10</t>
  </si>
  <si>
    <t>CATEGORIA PROMOCIONALES A HCP Y CATEGORIA ALBATROS (CLASES 10 y 11)</t>
  </si>
  <si>
    <t>CHAURA MAXIMO</t>
  </si>
  <si>
    <t>VARELA FRANCISCO</t>
  </si>
  <si>
    <t>TOCAGNI JUAN MARTIN</t>
  </si>
  <si>
    <t>TRIGO GUTIERREZ BENJAMIN</t>
  </si>
  <si>
    <t>ZIEMBAR ESTANISLAO</t>
  </si>
  <si>
    <t>CACACE BLAS</t>
  </si>
  <si>
    <t>AL FINALIZAR EL TORNEO, SE REALIZARA LA ENTREGA DE PREMIOS Y SE SORTEARA UNA TABLET, UN RELOJ Y AURICULARES</t>
  </si>
  <si>
    <t>NGC</t>
  </si>
  <si>
    <t>EVTGC</t>
  </si>
  <si>
    <t>TGC</t>
  </si>
  <si>
    <t>CSCPGB</t>
  </si>
  <si>
    <t>JCSR</t>
  </si>
  <si>
    <t>GCD</t>
  </si>
  <si>
    <t>CMDP</t>
  </si>
  <si>
    <t>RAMPEZZOTTI BARTOLOME</t>
  </si>
  <si>
    <t>ML</t>
  </si>
  <si>
    <t>JUAREZ GOÑI FRANCISCO</t>
  </si>
  <si>
    <t>CABALLEROS MENORES DE 15 AÑOS (Clases 08 y Posteriores)</t>
  </si>
  <si>
    <t>DAMAS CATEGORIA JUVENILES Y MENORES</t>
  </si>
  <si>
    <t>DAMAS MENORES DE 15 AÑOS (Clases 08 y Posteriores)</t>
  </si>
  <si>
    <t>MOYANO JOAQUIN URIEL</t>
  </si>
  <si>
    <t>CG</t>
  </si>
  <si>
    <t>CABALLEROS M-13 (CLASES 2010 Y POSTERIORES</t>
  </si>
  <si>
    <t>GCA</t>
  </si>
  <si>
    <t>D</t>
  </si>
  <si>
    <t>E</t>
  </si>
  <si>
    <t>S</t>
  </si>
  <si>
    <t>C</t>
  </si>
  <si>
    <t>GONZALEZ QUIROGA GONZALO CON 66 GOLES</t>
  </si>
  <si>
    <t>TEE DE ORO MEJOR GROSS GENERAL CABALLERS</t>
  </si>
  <si>
    <t>TEE DE ORO MEJOR GROSS GENERAL DAMAS</t>
  </si>
  <si>
    <t>SERRES SCHEFFER JOSEFINA CON 72 GOLPES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</si>
</sst>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[$-C0A]General"/>
    <numFmt numFmtId="166" formatCode="0.0"/>
    <numFmt numFmtId="167" formatCode="[$-C0A]dd/mm/yyyy"/>
  </numFmts>
  <fonts count="46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u/>
      <sz val="30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name val="Arial1"/>
    </font>
    <font>
      <b/>
      <sz val="8"/>
      <name val="Arial"/>
      <family val="2"/>
    </font>
    <font>
      <b/>
      <sz val="8"/>
      <name val="Arial1"/>
    </font>
    <font>
      <b/>
      <sz val="8"/>
      <color indexed="10"/>
      <name val="Arial"/>
      <family val="2"/>
    </font>
    <font>
      <b/>
      <sz val="8"/>
      <color rgb="FFFF0000"/>
      <name val="Arial1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6" xfId="0" applyFont="1" applyFill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32" fillId="0" borderId="0" xfId="0" applyFont="1"/>
    <xf numFmtId="0" fontId="33" fillId="0" borderId="2" xfId="0" applyFont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0" fontId="32" fillId="7" borderId="2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165" fontId="29" fillId="0" borderId="0" xfId="3" applyFont="1" applyFill="1" applyBorder="1" applyAlignment="1">
      <alignment vertical="center"/>
    </xf>
    <xf numFmtId="167" fontId="30" fillId="0" borderId="0" xfId="3" applyNumberFormat="1" applyFont="1" applyFill="1" applyBorder="1" applyAlignment="1">
      <alignment horizontal="center" vertical="center"/>
    </xf>
    <xf numFmtId="164" fontId="29" fillId="0" borderId="0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24" xfId="0" applyFont="1" applyFill="1" applyBorder="1"/>
    <xf numFmtId="0" fontId="11" fillId="0" borderId="25" xfId="0" applyFont="1" applyFill="1" applyBorder="1" applyAlignment="1">
      <alignment horizontal="center"/>
    </xf>
    <xf numFmtId="164" fontId="11" fillId="0" borderId="25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2" fillId="0" borderId="3" xfId="0" applyFont="1" applyFill="1" applyBorder="1"/>
    <xf numFmtId="0" fontId="32" fillId="0" borderId="0" xfId="0" applyFont="1" applyFill="1"/>
    <xf numFmtId="0" fontId="31" fillId="0" borderId="0" xfId="0" applyFont="1" applyFill="1" applyAlignment="1">
      <alignment horizontal="center"/>
    </xf>
    <xf numFmtId="0" fontId="28" fillId="0" borderId="0" xfId="0" applyFont="1" applyFill="1"/>
    <xf numFmtId="0" fontId="32" fillId="0" borderId="0" xfId="0" applyFont="1" applyFill="1" applyBorder="1"/>
    <xf numFmtId="164" fontId="21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17" xfId="0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38" fillId="0" borderId="0" xfId="0" applyFont="1"/>
    <xf numFmtId="0" fontId="38" fillId="0" borderId="29" xfId="0" applyFont="1" applyBorder="1"/>
    <xf numFmtId="0" fontId="38" fillId="0" borderId="30" xfId="0" applyFont="1" applyBorder="1"/>
    <xf numFmtId="166" fontId="41" fillId="0" borderId="30" xfId="3" applyNumberFormat="1" applyFont="1" applyBorder="1" applyAlignment="1">
      <alignment horizontal="center"/>
    </xf>
    <xf numFmtId="165" fontId="41" fillId="0" borderId="30" xfId="3" applyFont="1" applyBorder="1"/>
    <xf numFmtId="0" fontId="38" fillId="0" borderId="31" xfId="0" applyFont="1" applyBorder="1"/>
    <xf numFmtId="0" fontId="42" fillId="0" borderId="0" xfId="0" applyFont="1" applyAlignment="1">
      <alignment horizontal="center"/>
    </xf>
    <xf numFmtId="0" fontId="38" fillId="0" borderId="3" xfId="0" applyFont="1" applyBorder="1"/>
    <xf numFmtId="0" fontId="38" fillId="0" borderId="2" xfId="0" applyFont="1" applyBorder="1"/>
    <xf numFmtId="166" fontId="41" fillId="0" borderId="2" xfId="3" applyNumberFormat="1" applyFont="1" applyBorder="1" applyAlignment="1">
      <alignment horizontal="center"/>
    </xf>
    <xf numFmtId="165" fontId="41" fillId="0" borderId="2" xfId="3" applyFont="1" applyBorder="1"/>
    <xf numFmtId="166" fontId="41" fillId="0" borderId="4" xfId="3" applyNumberFormat="1" applyFont="1" applyBorder="1" applyAlignment="1">
      <alignment horizontal="center"/>
    </xf>
    <xf numFmtId="0" fontId="38" fillId="0" borderId="32" xfId="0" applyFont="1" applyBorder="1"/>
    <xf numFmtId="0" fontId="38" fillId="0" borderId="33" xfId="0" applyFont="1" applyBorder="1"/>
    <xf numFmtId="166" fontId="41" fillId="0" borderId="33" xfId="3" applyNumberFormat="1" applyFont="1" applyBorder="1" applyAlignment="1">
      <alignment horizontal="center"/>
    </xf>
    <xf numFmtId="165" fontId="41" fillId="0" borderId="33" xfId="3" applyFont="1" applyBorder="1"/>
    <xf numFmtId="166" fontId="41" fillId="0" borderId="34" xfId="3" applyNumberFormat="1" applyFont="1" applyBorder="1" applyAlignment="1">
      <alignment horizontal="center"/>
    </xf>
    <xf numFmtId="0" fontId="39" fillId="0" borderId="0" xfId="0" applyFont="1" applyAlignment="1">
      <alignment horizontal="center"/>
    </xf>
    <xf numFmtId="20" fontId="38" fillId="0" borderId="12" xfId="0" applyNumberFormat="1" applyFont="1" applyBorder="1" applyAlignment="1">
      <alignment horizontal="center"/>
    </xf>
    <xf numFmtId="0" fontId="38" fillId="0" borderId="24" xfId="0" applyFont="1" applyBorder="1"/>
    <xf numFmtId="165" fontId="41" fillId="0" borderId="25" xfId="3" applyFont="1" applyBorder="1"/>
    <xf numFmtId="166" fontId="41" fillId="0" borderId="25" xfId="3" applyNumberFormat="1" applyFont="1" applyBorder="1" applyAlignment="1">
      <alignment horizontal="center"/>
    </xf>
    <xf numFmtId="0" fontId="38" fillId="0" borderId="25" xfId="0" applyFont="1" applyBorder="1"/>
    <xf numFmtId="166" fontId="41" fillId="0" borderId="35" xfId="3" applyNumberFormat="1" applyFont="1" applyBorder="1" applyAlignment="1">
      <alignment horizontal="center"/>
    </xf>
    <xf numFmtId="165" fontId="43" fillId="0" borderId="2" xfId="3" applyFont="1" applyBorder="1"/>
    <xf numFmtId="20" fontId="38" fillId="0" borderId="17" xfId="0" applyNumberFormat="1" applyFont="1" applyBorder="1" applyAlignment="1">
      <alignment horizontal="center"/>
    </xf>
    <xf numFmtId="0" fontId="39" fillId="12" borderId="8" xfId="0" applyFont="1" applyFill="1" applyBorder="1" applyAlignment="1">
      <alignment horizontal="center"/>
    </xf>
    <xf numFmtId="20" fontId="38" fillId="0" borderId="13" xfId="0" applyNumberFormat="1" applyFont="1" applyBorder="1" applyAlignment="1">
      <alignment horizontal="center"/>
    </xf>
    <xf numFmtId="0" fontId="38" fillId="0" borderId="36" xfId="0" applyFont="1" applyBorder="1"/>
    <xf numFmtId="0" fontId="38" fillId="0" borderId="37" xfId="0" applyFont="1" applyBorder="1"/>
    <xf numFmtId="166" fontId="41" fillId="0" borderId="37" xfId="3" applyNumberFormat="1" applyFont="1" applyBorder="1" applyAlignment="1">
      <alignment horizontal="center"/>
    </xf>
    <xf numFmtId="165" fontId="41" fillId="0" borderId="37" xfId="3" applyFont="1" applyBorder="1"/>
    <xf numFmtId="166" fontId="41" fillId="0" borderId="38" xfId="3" applyNumberFormat="1" applyFont="1" applyBorder="1" applyAlignment="1">
      <alignment horizontal="center"/>
    </xf>
    <xf numFmtId="0" fontId="38" fillId="13" borderId="2" xfId="0" applyFont="1" applyFill="1" applyBorder="1"/>
    <xf numFmtId="165" fontId="41" fillId="13" borderId="2" xfId="3" applyFont="1" applyFill="1" applyBorder="1"/>
    <xf numFmtId="20" fontId="38" fillId="0" borderId="26" xfId="0" applyNumberFormat="1" applyFont="1" applyBorder="1" applyAlignment="1">
      <alignment horizontal="center"/>
    </xf>
    <xf numFmtId="0" fontId="38" fillId="13" borderId="25" xfId="0" applyFont="1" applyFill="1" applyBorder="1"/>
    <xf numFmtId="165" fontId="41" fillId="13" borderId="25" xfId="3" applyFont="1" applyFill="1" applyBorder="1"/>
    <xf numFmtId="166" fontId="41" fillId="0" borderId="37" xfId="3" quotePrefix="1" applyNumberFormat="1" applyFont="1" applyBorder="1" applyAlignment="1">
      <alignment horizontal="center"/>
    </xf>
    <xf numFmtId="166" fontId="41" fillId="0" borderId="38" xfId="3" quotePrefix="1" applyNumberFormat="1" applyFont="1" applyBorder="1" applyAlignment="1">
      <alignment horizontal="center"/>
    </xf>
    <xf numFmtId="166" fontId="41" fillId="0" borderId="2" xfId="3" quotePrefix="1" applyNumberFormat="1" applyFont="1" applyBorder="1" applyAlignment="1">
      <alignment horizontal="center"/>
    </xf>
    <xf numFmtId="166" fontId="41" fillId="0" borderId="4" xfId="3" quotePrefix="1" applyNumberFormat="1" applyFont="1" applyBorder="1" applyAlignment="1">
      <alignment horizontal="center"/>
    </xf>
    <xf numFmtId="166" fontId="41" fillId="0" borderId="33" xfId="3" quotePrefix="1" applyNumberFormat="1" applyFont="1" applyBorder="1" applyAlignment="1">
      <alignment horizontal="center"/>
    </xf>
    <xf numFmtId="166" fontId="41" fillId="0" borderId="34" xfId="3" quotePrefix="1" applyNumberFormat="1" applyFont="1" applyBorder="1" applyAlignment="1">
      <alignment horizontal="center"/>
    </xf>
    <xf numFmtId="0" fontId="39" fillId="12" borderId="1" xfId="0" applyFont="1" applyFill="1" applyBorder="1" applyAlignment="1">
      <alignment horizontal="center"/>
    </xf>
    <xf numFmtId="0" fontId="42" fillId="0" borderId="33" xfId="0" applyFont="1" applyBorder="1"/>
    <xf numFmtId="0" fontId="39" fillId="14" borderId="1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166" fontId="38" fillId="0" borderId="0" xfId="0" applyNumberFormat="1" applyFont="1" applyAlignment="1">
      <alignment horizontal="center"/>
    </xf>
    <xf numFmtId="0" fontId="16" fillId="0" borderId="0" xfId="0" applyFont="1"/>
    <xf numFmtId="166" fontId="16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5" fontId="45" fillId="6" borderId="33" xfId="3" applyFont="1" applyFill="1" applyBorder="1"/>
    <xf numFmtId="0" fontId="40" fillId="6" borderId="2" xfId="0" applyFont="1" applyFill="1" applyBorder="1"/>
    <xf numFmtId="20" fontId="38" fillId="6" borderId="12" xfId="0" applyNumberFormat="1" applyFont="1" applyFill="1" applyBorder="1" applyAlignment="1">
      <alignment horizontal="center"/>
    </xf>
    <xf numFmtId="0" fontId="6" fillId="8" borderId="24" xfId="0" applyFont="1" applyFill="1" applyBorder="1"/>
    <xf numFmtId="0" fontId="6" fillId="8" borderId="32" xfId="0" applyFont="1" applyFill="1" applyBorder="1"/>
    <xf numFmtId="0" fontId="11" fillId="0" borderId="33" xfId="0" applyFont="1" applyFill="1" applyBorder="1" applyAlignment="1">
      <alignment horizontal="center"/>
    </xf>
    <xf numFmtId="164" fontId="11" fillId="0" borderId="33" xfId="0" applyNumberFormat="1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6" fillId="6" borderId="24" xfId="0" applyFont="1" applyFill="1" applyBorder="1"/>
    <xf numFmtId="0" fontId="6" fillId="0" borderId="32" xfId="0" applyFont="1" applyFill="1" applyBorder="1"/>
    <xf numFmtId="0" fontId="6" fillId="0" borderId="46" xfId="0" applyFont="1" applyFill="1" applyBorder="1"/>
    <xf numFmtId="0" fontId="7" fillId="0" borderId="37" xfId="0" applyFont="1" applyFill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6" fillId="0" borderId="48" xfId="0" applyFont="1" applyFill="1" applyBorder="1"/>
    <xf numFmtId="164" fontId="7" fillId="0" borderId="33" xfId="0" applyNumberFormat="1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9" xfId="0" quotePrefix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39" fillId="11" borderId="8" xfId="0" applyFont="1" applyFill="1" applyBorder="1" applyAlignment="1">
      <alignment horizontal="center" vertical="center"/>
    </xf>
    <xf numFmtId="0" fontId="39" fillId="11" borderId="14" xfId="0" applyFont="1" applyFill="1" applyBorder="1" applyAlignment="1">
      <alignment horizontal="center" vertical="center"/>
    </xf>
    <xf numFmtId="0" fontId="39" fillId="11" borderId="10" xfId="0" applyFont="1" applyFill="1" applyBorder="1" applyAlignment="1">
      <alignment horizontal="center" vertical="center"/>
    </xf>
    <xf numFmtId="0" fontId="22" fillId="11" borderId="18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 wrapText="1"/>
    </xf>
    <xf numFmtId="0" fontId="22" fillId="11" borderId="19" xfId="0" applyFont="1" applyFill="1" applyBorder="1" applyAlignment="1">
      <alignment horizontal="center" vertical="center" wrapText="1"/>
    </xf>
    <xf numFmtId="0" fontId="22" fillId="11" borderId="41" xfId="0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 vertical="center" wrapText="1"/>
    </xf>
    <xf numFmtId="0" fontId="22" fillId="11" borderId="42" xfId="0" applyFont="1" applyFill="1" applyBorder="1" applyAlignment="1">
      <alignment horizontal="center" vertical="center" wrapText="1"/>
    </xf>
    <xf numFmtId="0" fontId="22" fillId="11" borderId="43" xfId="0" applyFont="1" applyFill="1" applyBorder="1" applyAlignment="1">
      <alignment horizontal="center" vertical="center" wrapText="1"/>
    </xf>
    <xf numFmtId="0" fontId="22" fillId="11" borderId="7" xfId="0" applyFont="1" applyFill="1" applyBorder="1" applyAlignment="1">
      <alignment horizontal="center" vertical="center" wrapText="1"/>
    </xf>
    <xf numFmtId="0" fontId="22" fillId="11" borderId="39" xfId="0" applyFont="1" applyFill="1" applyBorder="1" applyAlignment="1">
      <alignment horizontal="center" vertical="center" wrapText="1"/>
    </xf>
    <xf numFmtId="0" fontId="44" fillId="9" borderId="8" xfId="0" applyFont="1" applyFill="1" applyBorder="1" applyAlignment="1">
      <alignment horizontal="center"/>
    </xf>
    <xf numFmtId="0" fontId="44" fillId="9" borderId="14" xfId="0" applyFont="1" applyFill="1" applyBorder="1" applyAlignment="1">
      <alignment horizontal="center"/>
    </xf>
    <xf numFmtId="0" fontId="44" fillId="9" borderId="10" xfId="0" applyFont="1" applyFill="1" applyBorder="1" applyAlignment="1">
      <alignment horizontal="center"/>
    </xf>
    <xf numFmtId="0" fontId="37" fillId="10" borderId="8" xfId="0" applyFont="1" applyFill="1" applyBorder="1" applyAlignment="1">
      <alignment horizontal="center"/>
    </xf>
    <xf numFmtId="0" fontId="37" fillId="10" borderId="7" xfId="0" applyFont="1" applyFill="1" applyBorder="1" applyAlignment="1">
      <alignment horizontal="center"/>
    </xf>
    <xf numFmtId="0" fontId="37" fillId="10" borderId="39" xfId="0" applyFont="1" applyFill="1" applyBorder="1" applyAlignment="1">
      <alignment horizontal="center"/>
    </xf>
    <xf numFmtId="0" fontId="31" fillId="0" borderId="7" xfId="0" applyFont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5" fillId="9" borderId="2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7" fillId="10" borderId="18" xfId="0" applyFont="1" applyFill="1" applyBorder="1" applyAlignment="1">
      <alignment horizontal="center"/>
    </xf>
    <xf numFmtId="0" fontId="37" fillId="10" borderId="15" xfId="0" applyFont="1" applyFill="1" applyBorder="1" applyAlignment="1">
      <alignment horizontal="center"/>
    </xf>
    <xf numFmtId="0" fontId="37" fillId="10" borderId="19" xfId="0" applyFont="1" applyFill="1" applyBorder="1" applyAlignment="1">
      <alignment horizontal="center"/>
    </xf>
    <xf numFmtId="20" fontId="38" fillId="6" borderId="40" xfId="0" applyNumberFormat="1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5" fillId="0" borderId="23" xfId="0" quotePrefix="1" applyFont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5" fillId="0" borderId="45" xfId="0" quotePrefix="1" applyFont="1" applyBorder="1" applyAlignment="1">
      <alignment horizontal="center"/>
    </xf>
    <xf numFmtId="0" fontId="7" fillId="2" borderId="26" xfId="0" quotePrefix="1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24" fillId="0" borderId="0" xfId="0" quotePrefix="1" applyFont="1" applyFill="1"/>
    <xf numFmtId="0" fontId="5" fillId="6" borderId="23" xfId="0" applyFont="1" applyFill="1" applyBorder="1" applyAlignment="1">
      <alignment horizontal="center"/>
    </xf>
    <xf numFmtId="20" fontId="38" fillId="6" borderId="16" xfId="0" applyNumberFormat="1" applyFont="1" applyFill="1" applyBorder="1" applyAlignment="1">
      <alignment horizontal="center"/>
    </xf>
    <xf numFmtId="20" fontId="38" fillId="6" borderId="17" xfId="0" applyNumberFormat="1" applyFont="1" applyFill="1" applyBorder="1" applyAlignment="1">
      <alignment horizontal="center"/>
    </xf>
    <xf numFmtId="0" fontId="5" fillId="6" borderId="45" xfId="0" applyFont="1" applyFill="1" applyBorder="1" applyAlignment="1">
      <alignment horizontal="center"/>
    </xf>
    <xf numFmtId="0" fontId="40" fillId="6" borderId="25" xfId="0" applyFont="1" applyFill="1" applyBorder="1"/>
    <xf numFmtId="0" fontId="26" fillId="6" borderId="32" xfId="0" applyFont="1" applyFill="1" applyBorder="1"/>
    <xf numFmtId="0" fontId="8" fillId="0" borderId="33" xfId="0" quotePrefix="1" applyFont="1" applyFill="1" applyBorder="1" applyAlignment="1">
      <alignment horizontal="center"/>
    </xf>
    <xf numFmtId="0" fontId="7" fillId="0" borderId="33" xfId="0" quotePrefix="1" applyFont="1" applyFill="1" applyBorder="1" applyAlignment="1">
      <alignment horizontal="center"/>
    </xf>
    <xf numFmtId="0" fontId="7" fillId="0" borderId="44" xfId="0" quotePrefix="1" applyFont="1" applyFill="1" applyBorder="1" applyAlignment="1">
      <alignment horizontal="center"/>
    </xf>
    <xf numFmtId="0" fontId="1" fillId="0" borderId="1" xfId="0" applyFont="1" applyBorder="1"/>
    <xf numFmtId="0" fontId="26" fillId="6" borderId="48" xfId="0" applyFont="1" applyFill="1" applyBorder="1"/>
    <xf numFmtId="0" fontId="5" fillId="0" borderId="44" xfId="0" quotePrefix="1" applyFont="1" applyFill="1" applyBorder="1" applyAlignment="1">
      <alignment horizontal="center"/>
    </xf>
    <xf numFmtId="0" fontId="26" fillId="6" borderId="3" xfId="0" applyFont="1" applyFill="1" applyBorder="1"/>
    <xf numFmtId="0" fontId="5" fillId="0" borderId="4" xfId="0" quotePrefix="1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/>
    </xf>
    <xf numFmtId="0" fontId="5" fillId="0" borderId="34" xfId="0" quotePrefix="1" applyFont="1" applyFill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231328</xdr:colOff>
      <xdr:row>0</xdr:row>
      <xdr:rowOff>0</xdr:rowOff>
    </xdr:from>
    <xdr:to>
      <xdr:col>8</xdr:col>
      <xdr:colOff>292150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4828" y="0"/>
          <a:ext cx="958893" cy="476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89386</xdr:colOff>
      <xdr:row>48</xdr:row>
      <xdr:rowOff>217715</xdr:rowOff>
    </xdr:from>
    <xdr:to>
      <xdr:col>3</xdr:col>
      <xdr:colOff>305732</xdr:colOff>
      <xdr:row>53</xdr:row>
      <xdr:rowOff>40822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0957" y="8694965"/>
          <a:ext cx="1835596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198369</xdr:colOff>
      <xdr:row>0</xdr:row>
      <xdr:rowOff>0</xdr:rowOff>
    </xdr:from>
    <xdr:to>
      <xdr:col>8</xdr:col>
      <xdr:colOff>257679</xdr:colOff>
      <xdr:row>1</xdr:row>
      <xdr:rowOff>79375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0661" y="0"/>
          <a:ext cx="958893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204107</xdr:colOff>
      <xdr:row>0</xdr:row>
      <xdr:rowOff>68035</xdr:rowOff>
    </xdr:from>
    <xdr:to>
      <xdr:col>8</xdr:col>
      <xdr:colOff>713964</xdr:colOff>
      <xdr:row>1</xdr:row>
      <xdr:rowOff>149678</xdr:rowOff>
    </xdr:to>
    <xdr:pic>
      <xdr:nvPicPr>
        <xdr:cNvPr id="4" name="3 Imagen" descr="Arkay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221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258542</xdr:colOff>
      <xdr:row>0</xdr:row>
      <xdr:rowOff>0</xdr:rowOff>
    </xdr:from>
    <xdr:to>
      <xdr:col>8</xdr:col>
      <xdr:colOff>319364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93185" y="0"/>
          <a:ext cx="958893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231324</xdr:colOff>
      <xdr:row>0</xdr:row>
      <xdr:rowOff>0</xdr:rowOff>
    </xdr:from>
    <xdr:to>
      <xdr:col>6</xdr:col>
      <xdr:colOff>541156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70074" y="0"/>
          <a:ext cx="958893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244931</xdr:colOff>
      <xdr:row>0</xdr:row>
      <xdr:rowOff>68035</xdr:rowOff>
    </xdr:from>
    <xdr:to>
      <xdr:col>6</xdr:col>
      <xdr:colOff>754788</xdr:colOff>
      <xdr:row>1</xdr:row>
      <xdr:rowOff>149678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107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244930</xdr:colOff>
      <xdr:row>0</xdr:row>
      <xdr:rowOff>54428</xdr:rowOff>
    </xdr:from>
    <xdr:to>
      <xdr:col>6</xdr:col>
      <xdr:colOff>754788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1716" y="54428"/>
          <a:ext cx="958893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204110</xdr:colOff>
      <xdr:row>0</xdr:row>
      <xdr:rowOff>0</xdr:rowOff>
    </xdr:from>
    <xdr:to>
      <xdr:col>6</xdr:col>
      <xdr:colOff>713967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60" y="0"/>
          <a:ext cx="958893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149678</xdr:colOff>
      <xdr:row>4</xdr:row>
      <xdr:rowOff>31304</xdr:rowOff>
    </xdr:from>
    <xdr:to>
      <xdr:col>5</xdr:col>
      <xdr:colOff>639730</xdr:colOff>
      <xdr:row>7</xdr:row>
      <xdr:rowOff>217715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2178" y="1310375"/>
          <a:ext cx="1252052" cy="934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213" t="s">
        <v>63</v>
      </c>
      <c r="B1" s="213"/>
      <c r="C1" s="213"/>
      <c r="D1" s="213"/>
      <c r="E1" s="213"/>
      <c r="F1" s="213"/>
      <c r="G1" s="213"/>
      <c r="H1" s="213"/>
    </row>
    <row r="2" spans="1:11" ht="23.25">
      <c r="A2" s="217" t="s">
        <v>64</v>
      </c>
      <c r="B2" s="217"/>
      <c r="C2" s="217"/>
      <c r="D2" s="217"/>
      <c r="E2" s="217"/>
      <c r="F2" s="217"/>
      <c r="G2" s="217"/>
      <c r="H2" s="217"/>
    </row>
    <row r="3" spans="1:11" ht="19.5">
      <c r="A3" s="214" t="s">
        <v>7</v>
      </c>
      <c r="B3" s="214"/>
      <c r="C3" s="214"/>
      <c r="D3" s="214"/>
      <c r="E3" s="214"/>
      <c r="F3" s="214"/>
      <c r="G3" s="214"/>
      <c r="H3" s="214"/>
    </row>
    <row r="4" spans="1:11" ht="26.25">
      <c r="A4" s="215" t="s">
        <v>65</v>
      </c>
      <c r="B4" s="215"/>
      <c r="C4" s="215"/>
      <c r="D4" s="215"/>
      <c r="E4" s="215"/>
      <c r="F4" s="215"/>
      <c r="G4" s="215"/>
      <c r="H4" s="215"/>
    </row>
    <row r="5" spans="1:11" ht="19.5">
      <c r="A5" s="216" t="s">
        <v>23</v>
      </c>
      <c r="B5" s="216"/>
      <c r="C5" s="216"/>
      <c r="D5" s="216"/>
      <c r="E5" s="216"/>
      <c r="F5" s="216"/>
      <c r="G5" s="216"/>
      <c r="H5" s="216"/>
    </row>
    <row r="6" spans="1:11" ht="19.5">
      <c r="A6" s="209" t="s">
        <v>66</v>
      </c>
      <c r="B6" s="209"/>
      <c r="C6" s="209"/>
      <c r="D6" s="209"/>
      <c r="E6" s="209"/>
      <c r="F6" s="209"/>
      <c r="G6" s="209"/>
      <c r="H6" s="209"/>
    </row>
    <row r="7" spans="1:11" ht="19.5" thickBot="1">
      <c r="A7" s="2"/>
    </row>
    <row r="8" spans="1:11" ht="19.5" thickBot="1">
      <c r="A8" s="210" t="s">
        <v>67</v>
      </c>
      <c r="B8" s="211"/>
      <c r="C8" s="211"/>
      <c r="D8" s="211"/>
      <c r="E8" s="211"/>
      <c r="F8" s="211"/>
      <c r="G8" s="211"/>
      <c r="H8" s="212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50" t="s">
        <v>24</v>
      </c>
    </row>
    <row r="10" spans="1:11" ht="20.25" thickBot="1">
      <c r="A10" s="94" t="s">
        <v>120</v>
      </c>
      <c r="B10" s="95" t="s">
        <v>212</v>
      </c>
      <c r="C10" s="96">
        <v>37467</v>
      </c>
      <c r="D10" s="97">
        <v>4</v>
      </c>
      <c r="E10" s="98">
        <v>40</v>
      </c>
      <c r="F10" s="99">
        <v>36</v>
      </c>
      <c r="G10" s="282">
        <f>SUM(E10:F10)</f>
        <v>76</v>
      </c>
      <c r="H10" s="101">
        <f>SUM(G10-D10)</f>
        <v>72</v>
      </c>
      <c r="I10" s="23" t="s">
        <v>15</v>
      </c>
      <c r="K10" s="20">
        <f t="shared" ref="K10:K17" si="0">(F10-D10*0.5)</f>
        <v>34</v>
      </c>
    </row>
    <row r="11" spans="1:11" ht="20.25" thickBot="1">
      <c r="A11" s="94" t="s">
        <v>119</v>
      </c>
      <c r="B11" s="95" t="s">
        <v>214</v>
      </c>
      <c r="C11" s="96">
        <v>38332</v>
      </c>
      <c r="D11" s="97">
        <v>5</v>
      </c>
      <c r="E11" s="98">
        <v>39</v>
      </c>
      <c r="F11" s="99">
        <v>37</v>
      </c>
      <c r="G11" s="282">
        <f>SUM(E11:F11)</f>
        <v>76</v>
      </c>
      <c r="H11" s="101">
        <f>SUM(G11-D11)</f>
        <v>71</v>
      </c>
      <c r="I11" s="23" t="s">
        <v>16</v>
      </c>
      <c r="K11" s="20">
        <f t="shared" si="0"/>
        <v>34.5</v>
      </c>
    </row>
    <row r="12" spans="1:11" ht="20.25" thickBot="1">
      <c r="A12" s="94" t="s">
        <v>121</v>
      </c>
      <c r="B12" s="95" t="s">
        <v>213</v>
      </c>
      <c r="C12" s="96">
        <v>36626</v>
      </c>
      <c r="D12" s="97">
        <v>1</v>
      </c>
      <c r="E12" s="98">
        <v>39</v>
      </c>
      <c r="F12" s="99">
        <v>42</v>
      </c>
      <c r="G12" s="100">
        <f>SUM(E12:F12)</f>
        <v>81</v>
      </c>
      <c r="H12" s="101">
        <f>SUM(G12-D12)</f>
        <v>80</v>
      </c>
      <c r="K12" s="20">
        <f t="shared" si="0"/>
        <v>41.5</v>
      </c>
    </row>
    <row r="13" spans="1:11" ht="20.25" thickBot="1">
      <c r="A13" s="94" t="s">
        <v>118</v>
      </c>
      <c r="B13" s="95" t="s">
        <v>53</v>
      </c>
      <c r="C13" s="96">
        <v>38079</v>
      </c>
      <c r="D13" s="97">
        <v>10</v>
      </c>
      <c r="E13" s="98">
        <v>42</v>
      </c>
      <c r="F13" s="99">
        <v>41</v>
      </c>
      <c r="G13" s="100">
        <f>SUM(E13:F13)</f>
        <v>83</v>
      </c>
      <c r="H13" s="101">
        <f>SUM(G13-D13)</f>
        <v>73</v>
      </c>
      <c r="I13" s="27" t="s">
        <v>18</v>
      </c>
      <c r="K13" s="20">
        <f t="shared" si="0"/>
        <v>36</v>
      </c>
    </row>
    <row r="14" spans="1:11" ht="19.5">
      <c r="A14" s="94" t="s">
        <v>117</v>
      </c>
      <c r="B14" s="95" t="s">
        <v>212</v>
      </c>
      <c r="C14" s="96">
        <v>38291</v>
      </c>
      <c r="D14" s="97">
        <v>12</v>
      </c>
      <c r="E14" s="98">
        <v>42</v>
      </c>
      <c r="F14" s="99">
        <v>44</v>
      </c>
      <c r="G14" s="100">
        <f>SUM(E14:F14)</f>
        <v>86</v>
      </c>
      <c r="H14" s="101">
        <f>SUM(G14-D14)</f>
        <v>74</v>
      </c>
      <c r="K14" s="20">
        <f t="shared" si="0"/>
        <v>38</v>
      </c>
    </row>
    <row r="15" spans="1:11" ht="20.25" thickBot="1">
      <c r="A15" s="94" t="s">
        <v>122</v>
      </c>
      <c r="B15" s="95" t="s">
        <v>212</v>
      </c>
      <c r="C15" s="96">
        <v>37467</v>
      </c>
      <c r="D15" s="97">
        <v>0</v>
      </c>
      <c r="E15" s="98">
        <v>42</v>
      </c>
      <c r="F15" s="99">
        <v>46</v>
      </c>
      <c r="G15" s="100">
        <f>SUM(E15:F15)</f>
        <v>88</v>
      </c>
      <c r="H15" s="101">
        <f>SUM(G15-D15)</f>
        <v>88</v>
      </c>
      <c r="K15" s="20">
        <f t="shared" si="0"/>
        <v>46</v>
      </c>
    </row>
    <row r="16" spans="1:11" ht="20.25" thickBot="1">
      <c r="A16" s="94" t="s">
        <v>116</v>
      </c>
      <c r="B16" s="95" t="s">
        <v>215</v>
      </c>
      <c r="C16" s="96">
        <v>37583</v>
      </c>
      <c r="D16" s="97">
        <v>20</v>
      </c>
      <c r="E16" s="98">
        <v>44</v>
      </c>
      <c r="F16" s="99">
        <v>47</v>
      </c>
      <c r="G16" s="100">
        <f>SUM(E16:F16)</f>
        <v>91</v>
      </c>
      <c r="H16" s="101">
        <f>SUM(G16-D16)</f>
        <v>71</v>
      </c>
      <c r="I16" s="27" t="s">
        <v>17</v>
      </c>
      <c r="K16" s="20">
        <f t="shared" si="0"/>
        <v>37</v>
      </c>
    </row>
    <row r="17" spans="1:11" ht="20.25" thickBot="1">
      <c r="A17" s="290" t="s">
        <v>123</v>
      </c>
      <c r="B17" s="188" t="s">
        <v>62</v>
      </c>
      <c r="C17" s="189">
        <v>37079</v>
      </c>
      <c r="D17" s="291" t="s">
        <v>10</v>
      </c>
      <c r="E17" s="292" t="s">
        <v>10</v>
      </c>
      <c r="F17" s="293" t="s">
        <v>10</v>
      </c>
      <c r="G17" s="279" t="s">
        <v>10</v>
      </c>
      <c r="H17" s="280" t="s">
        <v>10</v>
      </c>
    </row>
    <row r="18" spans="1:11" ht="19.5" thickBot="1">
      <c r="B18" s="1"/>
      <c r="C18" s="1"/>
      <c r="D18" s="1"/>
      <c r="E18" s="1"/>
      <c r="F18" s="1"/>
      <c r="G18" s="1"/>
      <c r="H18" s="1"/>
    </row>
    <row r="19" spans="1:11" ht="20.25" thickBot="1">
      <c r="A19" s="206" t="s">
        <v>223</v>
      </c>
      <c r="B19" s="207"/>
      <c r="C19" s="207"/>
      <c r="D19" s="207"/>
      <c r="E19" s="207"/>
      <c r="F19" s="207"/>
      <c r="G19" s="207"/>
      <c r="H19" s="208"/>
    </row>
    <row r="20" spans="1:11" ht="20.25" thickBot="1">
      <c r="A20" s="4" t="s">
        <v>6</v>
      </c>
      <c r="B20" s="5" t="s">
        <v>9</v>
      </c>
      <c r="C20" s="5" t="s">
        <v>21</v>
      </c>
      <c r="D20" s="4"/>
      <c r="E20" s="4" t="s">
        <v>2</v>
      </c>
      <c r="F20" s="16" t="s">
        <v>3</v>
      </c>
      <c r="G20" s="15" t="s">
        <v>4</v>
      </c>
      <c r="H20" s="17" t="s">
        <v>5</v>
      </c>
      <c r="K20" s="50" t="s">
        <v>24</v>
      </c>
    </row>
    <row r="21" spans="1:11" ht="20.25" thickBot="1">
      <c r="A21" s="94" t="s">
        <v>129</v>
      </c>
      <c r="B21" s="95" t="s">
        <v>212</v>
      </c>
      <c r="C21" s="96">
        <v>38411</v>
      </c>
      <c r="D21" s="97">
        <v>5</v>
      </c>
      <c r="E21" s="98">
        <v>38</v>
      </c>
      <c r="F21" s="99">
        <v>34</v>
      </c>
      <c r="G21" s="301">
        <f>SUM(E21:F21)</f>
        <v>72</v>
      </c>
      <c r="H21" s="101">
        <f>SUM(G21-D21)</f>
        <v>67</v>
      </c>
      <c r="I21" s="23" t="s">
        <v>15</v>
      </c>
      <c r="K21" s="20">
        <f t="shared" ref="K21:K28" si="1">(F21-D21*0.5)</f>
        <v>31.5</v>
      </c>
    </row>
    <row r="22" spans="1:11" ht="20.25" thickBot="1">
      <c r="A22" s="94" t="s">
        <v>132</v>
      </c>
      <c r="B22" s="95" t="s">
        <v>218</v>
      </c>
      <c r="C22" s="96">
        <v>38873</v>
      </c>
      <c r="D22" s="97">
        <v>-2</v>
      </c>
      <c r="E22" s="98">
        <v>37</v>
      </c>
      <c r="F22" s="99">
        <v>36</v>
      </c>
      <c r="G22" s="301">
        <f>SUM(E22:F22)</f>
        <v>73</v>
      </c>
      <c r="H22" s="101">
        <f>SUM(G22-D22)</f>
        <v>75</v>
      </c>
      <c r="I22" s="23" t="s">
        <v>16</v>
      </c>
      <c r="K22" s="20">
        <f t="shared" si="1"/>
        <v>37</v>
      </c>
    </row>
    <row r="23" spans="1:11" ht="20.25" thickBot="1">
      <c r="A23" s="94" t="s">
        <v>127</v>
      </c>
      <c r="B23" s="95" t="s">
        <v>212</v>
      </c>
      <c r="C23" s="96">
        <v>38989</v>
      </c>
      <c r="D23" s="97">
        <v>6</v>
      </c>
      <c r="E23" s="98">
        <v>38</v>
      </c>
      <c r="F23" s="99">
        <v>37</v>
      </c>
      <c r="G23" s="100">
        <f>SUM(E23:F23)</f>
        <v>75</v>
      </c>
      <c r="H23" s="101">
        <f>SUM(G23-D23)</f>
        <v>69</v>
      </c>
      <c r="I23" s="27" t="s">
        <v>17</v>
      </c>
      <c r="K23" s="20">
        <f t="shared" si="1"/>
        <v>34</v>
      </c>
    </row>
    <row r="24" spans="1:11" ht="19.5">
      <c r="A24" s="94" t="s">
        <v>131</v>
      </c>
      <c r="B24" s="95" t="s">
        <v>218</v>
      </c>
      <c r="C24" s="96">
        <v>38986</v>
      </c>
      <c r="D24" s="97">
        <v>2</v>
      </c>
      <c r="E24" s="98">
        <v>38</v>
      </c>
      <c r="F24" s="99">
        <v>40</v>
      </c>
      <c r="G24" s="100">
        <f>SUM(E24:F24)</f>
        <v>78</v>
      </c>
      <c r="H24" s="101">
        <f>SUM(G24-D24)</f>
        <v>76</v>
      </c>
      <c r="K24" s="20">
        <f t="shared" si="1"/>
        <v>39</v>
      </c>
    </row>
    <row r="25" spans="1:11" ht="19.5">
      <c r="A25" s="195" t="s">
        <v>128</v>
      </c>
      <c r="B25" s="95" t="s">
        <v>218</v>
      </c>
      <c r="C25" s="96">
        <v>38257</v>
      </c>
      <c r="D25" s="97">
        <v>6</v>
      </c>
      <c r="E25" s="98">
        <v>39</v>
      </c>
      <c r="F25" s="99">
        <v>40</v>
      </c>
      <c r="G25" s="100">
        <f>SUM(E25:F25)</f>
        <v>79</v>
      </c>
      <c r="H25" s="101">
        <f>SUM(G25-D25)</f>
        <v>73</v>
      </c>
      <c r="K25" s="20">
        <f t="shared" si="1"/>
        <v>37</v>
      </c>
    </row>
    <row r="26" spans="1:11" ht="19.5">
      <c r="A26" s="94" t="s">
        <v>126</v>
      </c>
      <c r="B26" s="95" t="s">
        <v>53</v>
      </c>
      <c r="C26" s="96">
        <v>38803</v>
      </c>
      <c r="D26" s="97">
        <v>8</v>
      </c>
      <c r="E26" s="98">
        <v>45</v>
      </c>
      <c r="F26" s="99">
        <v>35</v>
      </c>
      <c r="G26" s="100">
        <f>SUM(E26:F26)</f>
        <v>80</v>
      </c>
      <c r="H26" s="101">
        <f>SUM(G26-D26)</f>
        <v>72</v>
      </c>
      <c r="K26" s="20">
        <f t="shared" si="1"/>
        <v>31</v>
      </c>
    </row>
    <row r="27" spans="1:11" ht="20.25" thickBot="1">
      <c r="A27" s="94" t="s">
        <v>130</v>
      </c>
      <c r="B27" s="95" t="s">
        <v>53</v>
      </c>
      <c r="C27" s="96">
        <v>38821</v>
      </c>
      <c r="D27" s="97">
        <v>5</v>
      </c>
      <c r="E27" s="98">
        <v>41</v>
      </c>
      <c r="F27" s="99">
        <v>41</v>
      </c>
      <c r="G27" s="100">
        <f>SUM(E27:F27)</f>
        <v>82</v>
      </c>
      <c r="H27" s="101">
        <f>SUM(G27-D27)</f>
        <v>77</v>
      </c>
      <c r="K27" s="20">
        <f t="shared" si="1"/>
        <v>38.5</v>
      </c>
    </row>
    <row r="28" spans="1:11" ht="20.25" thickBot="1">
      <c r="A28" s="196" t="s">
        <v>125</v>
      </c>
      <c r="B28" s="188" t="s">
        <v>53</v>
      </c>
      <c r="C28" s="189">
        <v>39358</v>
      </c>
      <c r="D28" s="190">
        <v>28</v>
      </c>
      <c r="E28" s="191">
        <v>49</v>
      </c>
      <c r="F28" s="192">
        <v>50</v>
      </c>
      <c r="G28" s="193">
        <f>SUM(E28:F28)</f>
        <v>99</v>
      </c>
      <c r="H28" s="194">
        <f>SUM(G28-D28)</f>
        <v>71</v>
      </c>
      <c r="I28" s="27" t="s">
        <v>18</v>
      </c>
      <c r="K28" s="20">
        <f t="shared" si="1"/>
        <v>36</v>
      </c>
    </row>
  </sheetData>
  <sortState xmlns:xlrd2="http://schemas.microsoft.com/office/spreadsheetml/2017/richdata2" ref="A21:H28">
    <sortCondition ref="G21:G28"/>
    <sortCondition ref="F21:F28"/>
    <sortCondition ref="E21:E28"/>
  </sortState>
  <mergeCells count="8">
    <mergeCell ref="A19:H19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60"/>
  <sheetViews>
    <sheetView zoomScale="70" zoomScaleNormal="70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6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34" t="str">
        <f>JUV!A1</f>
        <v>NECOCHEA GOLF CLUB</v>
      </c>
      <c r="B1" s="234"/>
      <c r="C1" s="234"/>
      <c r="D1" s="234"/>
      <c r="E1" s="234"/>
      <c r="F1" s="234"/>
      <c r="G1" s="234"/>
      <c r="H1" s="234"/>
      <c r="I1" s="10"/>
      <c r="J1" s="35"/>
    </row>
    <row r="2" spans="1:10">
      <c r="A2" s="241" t="str">
        <f>JUV!A2</f>
        <v>32° PUTTER DE ORO JUNIOR</v>
      </c>
      <c r="B2" s="241"/>
      <c r="C2" s="241"/>
      <c r="D2" s="241"/>
      <c r="E2" s="241"/>
      <c r="F2" s="241"/>
      <c r="G2" s="241"/>
      <c r="H2" s="241"/>
      <c r="I2" s="10"/>
      <c r="J2" s="35"/>
    </row>
    <row r="3" spans="1:10">
      <c r="A3" s="234" t="s">
        <v>7</v>
      </c>
      <c r="B3" s="234"/>
      <c r="C3" s="234"/>
      <c r="D3" s="234"/>
      <c r="E3" s="234"/>
      <c r="F3" s="234"/>
      <c r="G3" s="234"/>
      <c r="H3" s="234"/>
      <c r="I3" s="10"/>
      <c r="J3" s="35"/>
    </row>
    <row r="4" spans="1:10">
      <c r="A4" s="242" t="s">
        <v>11</v>
      </c>
      <c r="B4" s="242"/>
      <c r="C4" s="242"/>
      <c r="D4" s="242"/>
      <c r="E4" s="242"/>
      <c r="F4" s="242"/>
      <c r="G4" s="242"/>
      <c r="H4" s="242"/>
      <c r="I4" s="10"/>
      <c r="J4" s="35"/>
    </row>
    <row r="5" spans="1:10">
      <c r="A5" s="234" t="str">
        <f>JUV!A5</f>
        <v>DOS VUELTAS DE 9 HOYOS MEDAL PLAY</v>
      </c>
      <c r="B5" s="234"/>
      <c r="C5" s="234"/>
      <c r="D5" s="234"/>
      <c r="E5" s="234"/>
      <c r="F5" s="234"/>
      <c r="G5" s="234"/>
      <c r="H5" s="234"/>
      <c r="I5" s="10"/>
      <c r="J5" s="35"/>
    </row>
    <row r="6" spans="1:10" ht="20.25" thickBot="1">
      <c r="A6" s="234" t="str">
        <f>JUV!A6</f>
        <v>LUNES 16 DE ENERO DE 2023</v>
      </c>
      <c r="B6" s="234"/>
      <c r="C6" s="234"/>
      <c r="D6" s="234"/>
      <c r="E6" s="234"/>
      <c r="F6" s="234"/>
      <c r="G6" s="234"/>
      <c r="H6" s="234"/>
      <c r="I6" s="10"/>
      <c r="J6" s="35"/>
    </row>
    <row r="7" spans="1:10" ht="20.25" thickBot="1">
      <c r="A7" s="235" t="str">
        <f>JUV!A19</f>
        <v>DAMAS CATEGORIA JUVENILES Y MENORES</v>
      </c>
      <c r="B7" s="236"/>
      <c r="C7" s="236"/>
      <c r="D7" s="236"/>
      <c r="E7" s="236"/>
      <c r="F7" s="236"/>
      <c r="G7" s="236"/>
      <c r="H7" s="237"/>
      <c r="I7" s="10"/>
      <c r="J7" s="35"/>
    </row>
    <row r="8" spans="1:10" ht="20.25" thickBot="1">
      <c r="A8" s="4" t="s">
        <v>6</v>
      </c>
      <c r="B8" s="11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5"/>
    </row>
    <row r="9" spans="1:10" ht="20.100000000000001" customHeight="1" thickBot="1">
      <c r="A9" s="14" t="str">
        <f>JUV!A21</f>
        <v>SERRES SCHEFFER JOSEFINA</v>
      </c>
      <c r="B9" s="19" t="str">
        <f>JUV!B21</f>
        <v>NGC</v>
      </c>
      <c r="C9" s="25">
        <f>JUV!C21</f>
        <v>38411</v>
      </c>
      <c r="D9" s="20">
        <f>JUV!D21</f>
        <v>5</v>
      </c>
      <c r="E9" s="20">
        <f>JUV!E21</f>
        <v>38</v>
      </c>
      <c r="F9" s="20">
        <f>JUV!F21</f>
        <v>34</v>
      </c>
      <c r="G9" s="20">
        <f>JUV!G21</f>
        <v>72</v>
      </c>
      <c r="H9" s="28" t="s">
        <v>10</v>
      </c>
      <c r="I9" s="11" t="s">
        <v>15</v>
      </c>
      <c r="J9" s="35" t="s">
        <v>59</v>
      </c>
    </row>
    <row r="10" spans="1:10" ht="20.100000000000001" customHeight="1" thickBot="1">
      <c r="A10" s="14" t="str">
        <f>JUV!A22</f>
        <v>MARTIN IARA</v>
      </c>
      <c r="B10" s="19" t="str">
        <f>JUV!B22</f>
        <v>CMDP</v>
      </c>
      <c r="C10" s="25">
        <f>JUV!C22</f>
        <v>38873</v>
      </c>
      <c r="D10" s="20">
        <f>JUV!D22</f>
        <v>-2</v>
      </c>
      <c r="E10" s="20">
        <f>JUV!E22</f>
        <v>37</v>
      </c>
      <c r="F10" s="20">
        <f>JUV!F22</f>
        <v>36</v>
      </c>
      <c r="G10" s="20">
        <f>JUV!G22</f>
        <v>73</v>
      </c>
      <c r="H10" s="28" t="s">
        <v>10</v>
      </c>
      <c r="I10" s="11" t="s">
        <v>16</v>
      </c>
      <c r="J10" s="35" t="s">
        <v>59</v>
      </c>
    </row>
    <row r="11" spans="1:10" ht="20.100000000000001" customHeight="1" thickBot="1">
      <c r="A11" s="14" t="str">
        <f>JUV!A23</f>
        <v>COLOMBIER JULIA</v>
      </c>
      <c r="B11" s="19" t="str">
        <f>JUV!B23</f>
        <v>NGC</v>
      </c>
      <c r="C11" s="25">
        <f>JUV!C23</f>
        <v>38989</v>
      </c>
      <c r="D11" s="20">
        <f>JUV!D23</f>
        <v>6</v>
      </c>
      <c r="E11" s="20">
        <f>JUV!E23</f>
        <v>38</v>
      </c>
      <c r="F11" s="20">
        <f>JUV!F23</f>
        <v>37</v>
      </c>
      <c r="G11" s="20">
        <f>JUV!G23</f>
        <v>75</v>
      </c>
      <c r="H11" s="28">
        <f>SUM(G11-D11)</f>
        <v>69</v>
      </c>
      <c r="I11" s="11" t="s">
        <v>17</v>
      </c>
      <c r="J11" s="35" t="s">
        <v>59</v>
      </c>
    </row>
    <row r="12" spans="1:10" ht="20.100000000000001" customHeight="1" thickBot="1">
      <c r="A12" s="14" t="str">
        <f>JUV!A28</f>
        <v>MOYANO MAYRA BELEN</v>
      </c>
      <c r="B12" s="19" t="str">
        <f>JUV!B28</f>
        <v>SPGC</v>
      </c>
      <c r="C12" s="25">
        <f>JUV!C28</f>
        <v>39358</v>
      </c>
      <c r="D12" s="20">
        <f>JUV!D28</f>
        <v>28</v>
      </c>
      <c r="E12" s="20">
        <f>JUV!E28</f>
        <v>49</v>
      </c>
      <c r="F12" s="20">
        <f>JUV!F28</f>
        <v>50</v>
      </c>
      <c r="G12" s="20">
        <f>JUV!G28</f>
        <v>99</v>
      </c>
      <c r="H12" s="28">
        <f>SUM(G12-D12)</f>
        <v>71</v>
      </c>
      <c r="I12" s="11" t="s">
        <v>18</v>
      </c>
      <c r="J12" s="35" t="s">
        <v>59</v>
      </c>
    </row>
    <row r="13" spans="1:10" ht="20.25" thickBot="1">
      <c r="A13" s="235" t="str">
        <f>JUV!A8</f>
        <v>CABALLEROS JUVENILES (Clases 98- 99- 00- 01 - 02 - 03 y 04)</v>
      </c>
      <c r="B13" s="236"/>
      <c r="C13" s="236"/>
      <c r="D13" s="236"/>
      <c r="E13" s="236"/>
      <c r="F13" s="236"/>
      <c r="G13" s="236"/>
      <c r="H13" s="237"/>
      <c r="I13" s="1"/>
      <c r="J13" s="35"/>
    </row>
    <row r="14" spans="1:10" ht="20.25" thickBot="1">
      <c r="A14" s="4" t="s">
        <v>0</v>
      </c>
      <c r="B14" s="11" t="s">
        <v>9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5"/>
    </row>
    <row r="15" spans="1:10" ht="20.100000000000001" customHeight="1" thickBot="1">
      <c r="A15" s="14" t="str">
        <f>JUV!A10</f>
        <v>INDART IGNACIO</v>
      </c>
      <c r="B15" s="19" t="str">
        <f>JUV!B10</f>
        <v>NGC</v>
      </c>
      <c r="C15" s="25">
        <f>JUV!C10</f>
        <v>37467</v>
      </c>
      <c r="D15" s="20">
        <f>JUV!D10</f>
        <v>4</v>
      </c>
      <c r="E15" s="20">
        <f>JUV!E10</f>
        <v>40</v>
      </c>
      <c r="F15" s="20">
        <f>JUV!F10</f>
        <v>36</v>
      </c>
      <c r="G15" s="20">
        <f>JUV!G10</f>
        <v>76</v>
      </c>
      <c r="H15" s="28" t="s">
        <v>10</v>
      </c>
      <c r="I15" s="11" t="s">
        <v>15</v>
      </c>
      <c r="J15" s="35"/>
    </row>
    <row r="16" spans="1:10" ht="20.100000000000001" customHeight="1" thickBot="1">
      <c r="A16" s="14" t="str">
        <f>JUV!A11</f>
        <v>LARREGAIN GABRIEL</v>
      </c>
      <c r="B16" s="19" t="str">
        <f>JUV!B11</f>
        <v>TGC</v>
      </c>
      <c r="C16" s="25">
        <f>JUV!C11</f>
        <v>38332</v>
      </c>
      <c r="D16" s="20">
        <f>JUV!D11</f>
        <v>5</v>
      </c>
      <c r="E16" s="20">
        <f>JUV!E11</f>
        <v>39</v>
      </c>
      <c r="F16" s="20">
        <f>JUV!F11</f>
        <v>37</v>
      </c>
      <c r="G16" s="20">
        <f>JUV!G11</f>
        <v>76</v>
      </c>
      <c r="H16" s="28" t="s">
        <v>10</v>
      </c>
      <c r="I16" s="11" t="s">
        <v>16</v>
      </c>
      <c r="J16" s="35"/>
    </row>
    <row r="17" spans="1:10" ht="20.100000000000001" customHeight="1" thickBot="1">
      <c r="A17" s="14" t="s">
        <v>116</v>
      </c>
      <c r="B17" s="19" t="s">
        <v>215</v>
      </c>
      <c r="C17" s="25">
        <v>37583</v>
      </c>
      <c r="D17" s="20">
        <v>20</v>
      </c>
      <c r="E17" s="20">
        <v>44</v>
      </c>
      <c r="F17" s="20">
        <v>47</v>
      </c>
      <c r="G17" s="20">
        <f>SUM(E17:F17)</f>
        <v>91</v>
      </c>
      <c r="H17" s="28">
        <f>SUM(G17-D17)</f>
        <v>71</v>
      </c>
      <c r="I17" s="11" t="s">
        <v>17</v>
      </c>
      <c r="J17" s="35" t="s">
        <v>59</v>
      </c>
    </row>
    <row r="18" spans="1:10" ht="20.100000000000001" customHeight="1" thickBot="1">
      <c r="A18" s="14" t="s">
        <v>118</v>
      </c>
      <c r="B18" s="19" t="s">
        <v>53</v>
      </c>
      <c r="C18" s="25">
        <v>38079</v>
      </c>
      <c r="D18" s="20">
        <v>10</v>
      </c>
      <c r="E18" s="20">
        <v>42</v>
      </c>
      <c r="F18" s="20">
        <v>41</v>
      </c>
      <c r="G18" s="20">
        <f>SUM(E18:F18)</f>
        <v>83</v>
      </c>
      <c r="H18" s="28">
        <f>SUM(G18-D18)</f>
        <v>73</v>
      </c>
      <c r="I18" s="11" t="s">
        <v>18</v>
      </c>
      <c r="J18" s="35" t="s">
        <v>59</v>
      </c>
    </row>
    <row r="19" spans="1:10" ht="20.25" hidden="1" thickBot="1">
      <c r="A19" s="235" t="e">
        <f>JUV!#REF!</f>
        <v>#REF!</v>
      </c>
      <c r="B19" s="236"/>
      <c r="C19" s="236"/>
      <c r="D19" s="236"/>
      <c r="E19" s="236"/>
      <c r="F19" s="236"/>
      <c r="G19" s="236"/>
      <c r="H19" s="237"/>
      <c r="I19" s="1"/>
      <c r="J19" s="35"/>
    </row>
    <row r="20" spans="1:10" ht="20.25" hidden="1" thickBot="1">
      <c r="A20" s="4" t="s">
        <v>6</v>
      </c>
      <c r="B20" s="11" t="s">
        <v>9</v>
      </c>
      <c r="C20" s="24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5"/>
    </row>
    <row r="21" spans="1:10" ht="20.100000000000001" hidden="1" customHeight="1" thickBot="1">
      <c r="A21" s="14" t="e">
        <f>JUV!#REF!</f>
        <v>#REF!</v>
      </c>
      <c r="B21" s="19" t="e">
        <f>JUV!#REF!</f>
        <v>#REF!</v>
      </c>
      <c r="C21" s="25" t="e">
        <f>JUV!#REF!</f>
        <v>#REF!</v>
      </c>
      <c r="D21" s="20" t="e">
        <f>JUV!#REF!</f>
        <v>#REF!</v>
      </c>
      <c r="E21" s="20" t="e">
        <f>JUV!#REF!</f>
        <v>#REF!</v>
      </c>
      <c r="F21" s="20" t="e">
        <f>JUV!#REF!</f>
        <v>#REF!</v>
      </c>
      <c r="G21" s="20" t="e">
        <f>JUV!#REF!</f>
        <v>#REF!</v>
      </c>
      <c r="H21" s="28" t="s">
        <v>10</v>
      </c>
      <c r="I21" s="11" t="s">
        <v>15</v>
      </c>
      <c r="J21" s="35"/>
    </row>
    <row r="22" spans="1:10" ht="20.100000000000001" hidden="1" customHeight="1" thickBot="1">
      <c r="A22" s="14" t="e">
        <f>JUV!#REF!</f>
        <v>#REF!</v>
      </c>
      <c r="B22" s="19" t="e">
        <f>JUV!#REF!</f>
        <v>#REF!</v>
      </c>
      <c r="C22" s="25" t="e">
        <f>JUV!#REF!</f>
        <v>#REF!</v>
      </c>
      <c r="D22" s="20" t="e">
        <f>JUV!#REF!</f>
        <v>#REF!</v>
      </c>
      <c r="E22" s="20" t="e">
        <f>JUV!#REF!</f>
        <v>#REF!</v>
      </c>
      <c r="F22" s="20" t="e">
        <f>JUV!#REF!</f>
        <v>#REF!</v>
      </c>
      <c r="G22" s="20" t="e">
        <f>JUV!#REF!</f>
        <v>#REF!</v>
      </c>
      <c r="H22" s="28" t="s">
        <v>10</v>
      </c>
      <c r="I22" s="11" t="s">
        <v>16</v>
      </c>
      <c r="J22" s="35"/>
    </row>
    <row r="23" spans="1:10" ht="20.100000000000001" hidden="1" customHeight="1" thickBot="1">
      <c r="A23" s="14" t="e">
        <f>JUV!#REF!</f>
        <v>#REF!</v>
      </c>
      <c r="B23" s="19" t="e">
        <f>JUV!#REF!</f>
        <v>#REF!</v>
      </c>
      <c r="C23" s="25" t="e">
        <f>JUV!#REF!</f>
        <v>#REF!</v>
      </c>
      <c r="D23" s="20" t="e">
        <f>JUV!#REF!</f>
        <v>#REF!</v>
      </c>
      <c r="E23" s="20" t="e">
        <f>JUV!#REF!</f>
        <v>#REF!</v>
      </c>
      <c r="F23" s="20" t="e">
        <f>JUV!#REF!</f>
        <v>#REF!</v>
      </c>
      <c r="G23" s="20" t="e">
        <f>JUV!#REF!</f>
        <v>#REF!</v>
      </c>
      <c r="H23" s="28" t="e">
        <f>SUM(G23-D23)</f>
        <v>#REF!</v>
      </c>
      <c r="I23" s="11" t="s">
        <v>17</v>
      </c>
      <c r="J23" s="35"/>
    </row>
    <row r="24" spans="1:10" ht="20.100000000000001" hidden="1" customHeight="1" thickBot="1">
      <c r="A24" s="14" t="e">
        <f>JUV!#REF!</f>
        <v>#REF!</v>
      </c>
      <c r="B24" s="19" t="e">
        <f>JUV!#REF!</f>
        <v>#REF!</v>
      </c>
      <c r="C24" s="25" t="e">
        <f>JUV!#REF!</f>
        <v>#REF!</v>
      </c>
      <c r="D24" s="20" t="e">
        <f>JUV!#REF!</f>
        <v>#REF!</v>
      </c>
      <c r="E24" s="20" t="e">
        <f>JUV!#REF!</f>
        <v>#REF!</v>
      </c>
      <c r="F24" s="20" t="e">
        <f>JUV!#REF!</f>
        <v>#REF!</v>
      </c>
      <c r="G24" s="20" t="e">
        <f>JUV!#REF!</f>
        <v>#REF!</v>
      </c>
      <c r="H24" s="28" t="e">
        <f>SUM(G24-D24)</f>
        <v>#REF!</v>
      </c>
      <c r="I24" s="11" t="s">
        <v>18</v>
      </c>
      <c r="J24" s="35"/>
    </row>
    <row r="25" spans="1:10" ht="20.25" thickBot="1">
      <c r="A25" s="235" t="str">
        <f>'M 18'!A8</f>
        <v>CABALLEROS MENORES (Clases 05 - 06 y 07)</v>
      </c>
      <c r="B25" s="236"/>
      <c r="C25" s="236"/>
      <c r="D25" s="236"/>
      <c r="E25" s="236"/>
      <c r="F25" s="236"/>
      <c r="G25" s="236"/>
      <c r="H25" s="237"/>
      <c r="I25" s="1"/>
      <c r="J25" s="35"/>
    </row>
    <row r="26" spans="1:10" ht="20.25" thickBot="1">
      <c r="A26" s="4" t="s">
        <v>0</v>
      </c>
      <c r="B26" s="11" t="s">
        <v>9</v>
      </c>
      <c r="C26" s="24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5"/>
    </row>
    <row r="27" spans="1:10" ht="20.100000000000001" customHeight="1" thickBot="1">
      <c r="A27" s="14" t="str">
        <f>'M 18'!A10</f>
        <v>GIMENEZ QUIROGA GONZALO</v>
      </c>
      <c r="B27" s="19" t="str">
        <f>'M 18'!B10</f>
        <v>NGC</v>
      </c>
      <c r="C27" s="25">
        <f>'M 18'!C10</f>
        <v>39105</v>
      </c>
      <c r="D27" s="20">
        <f>'M 18'!D10</f>
        <v>2</v>
      </c>
      <c r="E27" s="20">
        <f>'M 18'!E10</f>
        <v>33</v>
      </c>
      <c r="F27" s="20">
        <f>'M 18'!F10</f>
        <v>33</v>
      </c>
      <c r="G27" s="20">
        <f>'M 18'!G10</f>
        <v>66</v>
      </c>
      <c r="H27" s="28" t="s">
        <v>10</v>
      </c>
      <c r="I27" s="11" t="s">
        <v>15</v>
      </c>
      <c r="J27" s="35" t="s">
        <v>59</v>
      </c>
    </row>
    <row r="28" spans="1:10" ht="20.100000000000001" customHeight="1" thickBot="1">
      <c r="A28" s="14" t="str">
        <f>'M 18'!A11</f>
        <v>BERCHOT TOMAS</v>
      </c>
      <c r="B28" s="19" t="str">
        <f>'M 18'!B11</f>
        <v>MDPGC</v>
      </c>
      <c r="C28" s="25">
        <f>'M 18'!C11</f>
        <v>38884</v>
      </c>
      <c r="D28" s="20">
        <f>'M 18'!D11</f>
        <v>-1</v>
      </c>
      <c r="E28" s="20">
        <f>'M 18'!E11</f>
        <v>36</v>
      </c>
      <c r="F28" s="20">
        <f>'M 18'!F11</f>
        <v>37</v>
      </c>
      <c r="G28" s="20">
        <f>'M 18'!G11</f>
        <v>73</v>
      </c>
      <c r="H28" s="28" t="s">
        <v>10</v>
      </c>
      <c r="I28" s="11" t="s">
        <v>16</v>
      </c>
      <c r="J28" s="35" t="s">
        <v>59</v>
      </c>
    </row>
    <row r="29" spans="1:10" ht="20.100000000000001" customHeight="1" thickBot="1">
      <c r="A29" s="14" t="s">
        <v>100</v>
      </c>
      <c r="B29" s="19" t="s">
        <v>53</v>
      </c>
      <c r="C29" s="25">
        <v>39011</v>
      </c>
      <c r="D29" s="20">
        <v>39</v>
      </c>
      <c r="E29" s="20">
        <v>49</v>
      </c>
      <c r="F29" s="20">
        <v>54</v>
      </c>
      <c r="G29" s="20">
        <f>SUM(E29:F29)</f>
        <v>103</v>
      </c>
      <c r="H29" s="28">
        <f>SUM(G29-D29)</f>
        <v>64</v>
      </c>
      <c r="I29" s="11" t="s">
        <v>17</v>
      </c>
      <c r="J29" s="35" t="s">
        <v>59</v>
      </c>
    </row>
    <row r="30" spans="1:10" ht="20.100000000000001" customHeight="1" thickBot="1">
      <c r="A30" s="14" t="s">
        <v>102</v>
      </c>
      <c r="B30" s="19" t="s">
        <v>53</v>
      </c>
      <c r="C30" s="25">
        <v>38848</v>
      </c>
      <c r="D30" s="20">
        <v>11</v>
      </c>
      <c r="E30" s="20">
        <v>43</v>
      </c>
      <c r="F30" s="20">
        <v>40</v>
      </c>
      <c r="G30" s="20">
        <f>SUM(E30:F30)</f>
        <v>83</v>
      </c>
      <c r="H30" s="28">
        <f>SUM(G30-D30)</f>
        <v>72</v>
      </c>
      <c r="I30" s="11" t="s">
        <v>18</v>
      </c>
      <c r="J30" s="35" t="s">
        <v>59</v>
      </c>
    </row>
    <row r="31" spans="1:10" ht="20.25" thickBot="1">
      <c r="A31" s="235" t="str">
        <f>'M 15'!A7:H7</f>
        <v>CABALLEROS MENORES DE 15 AÑOS (Clases 08 y Posteriores)</v>
      </c>
      <c r="B31" s="236"/>
      <c r="C31" s="236"/>
      <c r="D31" s="236"/>
      <c r="E31" s="236"/>
      <c r="F31" s="236"/>
      <c r="G31" s="236"/>
      <c r="H31" s="237"/>
      <c r="I31" s="1"/>
      <c r="J31" s="35"/>
    </row>
    <row r="32" spans="1:10" ht="20.25" thickBot="1">
      <c r="A32" s="4" t="s">
        <v>0</v>
      </c>
      <c r="B32" s="11" t="s">
        <v>9</v>
      </c>
      <c r="C32" s="24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3"/>
      <c r="J32" s="35"/>
    </row>
    <row r="33" spans="1:10" ht="20.100000000000001" customHeight="1" thickBot="1">
      <c r="A33" s="14" t="str">
        <f>'M 15'!A9</f>
        <v>CRUZ COSME</v>
      </c>
      <c r="B33" s="19" t="str">
        <f>'M 15'!B9</f>
        <v>EVTGC</v>
      </c>
      <c r="C33" s="25">
        <f>'M 15'!C9</f>
        <v>39469</v>
      </c>
      <c r="D33" s="20">
        <f>'M 15'!D9</f>
        <v>6</v>
      </c>
      <c r="E33" s="20">
        <f>'M 15'!E9</f>
        <v>42</v>
      </c>
      <c r="F33" s="20">
        <f>'M 15'!F9</f>
        <v>36</v>
      </c>
      <c r="G33" s="20">
        <f>'M 15'!G9</f>
        <v>78</v>
      </c>
      <c r="H33" s="28" t="s">
        <v>10</v>
      </c>
      <c r="I33" s="11" t="s">
        <v>15</v>
      </c>
      <c r="J33" s="284" t="s">
        <v>59</v>
      </c>
    </row>
    <row r="34" spans="1:10" ht="20.100000000000001" customHeight="1" thickBot="1">
      <c r="A34" s="14" t="str">
        <f>'M 15'!A10</f>
        <v>PATTI NICOLAS</v>
      </c>
      <c r="B34" s="19" t="str">
        <f>'M 15'!B10</f>
        <v>SPGC</v>
      </c>
      <c r="C34" s="25">
        <f>'M 15'!C10</f>
        <v>39770</v>
      </c>
      <c r="D34" s="20">
        <f>'M 15'!D10</f>
        <v>5</v>
      </c>
      <c r="E34" s="20">
        <f>'M 15'!E10</f>
        <v>41</v>
      </c>
      <c r="F34" s="20">
        <f>'M 15'!F10</f>
        <v>38</v>
      </c>
      <c r="G34" s="20">
        <f>'M 15'!G10</f>
        <v>79</v>
      </c>
      <c r="H34" s="28" t="s">
        <v>10</v>
      </c>
      <c r="I34" s="11" t="s">
        <v>16</v>
      </c>
      <c r="J34" s="35" t="s">
        <v>59</v>
      </c>
    </row>
    <row r="35" spans="1:10" ht="20.100000000000001" customHeight="1" thickBot="1">
      <c r="A35" s="14" t="s">
        <v>55</v>
      </c>
      <c r="B35" s="19" t="s">
        <v>53</v>
      </c>
      <c r="C35" s="25">
        <v>39785</v>
      </c>
      <c r="D35" s="20">
        <v>31</v>
      </c>
      <c r="E35" s="20">
        <v>47</v>
      </c>
      <c r="F35" s="20">
        <v>46</v>
      </c>
      <c r="G35" s="20">
        <f>SUM(E35:F35)</f>
        <v>93</v>
      </c>
      <c r="H35" s="28">
        <f>SUM(G35-D35)</f>
        <v>62</v>
      </c>
      <c r="I35" s="11" t="s">
        <v>17</v>
      </c>
      <c r="J35" s="35" t="s">
        <v>59</v>
      </c>
    </row>
    <row r="36" spans="1:10" ht="20.100000000000001" customHeight="1" thickBot="1">
      <c r="A36" s="14" t="s">
        <v>90</v>
      </c>
      <c r="B36" s="19" t="s">
        <v>228</v>
      </c>
      <c r="C36" s="25">
        <v>39675</v>
      </c>
      <c r="D36" s="20">
        <v>22</v>
      </c>
      <c r="E36" s="20">
        <v>49</v>
      </c>
      <c r="F36" s="20">
        <v>43</v>
      </c>
      <c r="G36" s="20">
        <f>SUM(E36:F36)</f>
        <v>92</v>
      </c>
      <c r="H36" s="28">
        <f>SUM(G36-D36)</f>
        <v>70</v>
      </c>
      <c r="I36" s="11" t="s">
        <v>18</v>
      </c>
      <c r="J36" s="35" t="s">
        <v>59</v>
      </c>
    </row>
    <row r="37" spans="1:10" ht="20.25" thickBot="1">
      <c r="A37" s="238" t="str">
        <f>'M 13'!A8:H8</f>
        <v>CABALLEROS MENORES DE 13 AÑOS (CLASES 10 Y POSTERIROES)</v>
      </c>
      <c r="B37" s="239"/>
      <c r="C37" s="239"/>
      <c r="D37" s="239"/>
      <c r="E37" s="239"/>
      <c r="F37" s="239"/>
      <c r="G37" s="239"/>
      <c r="H37" s="240"/>
      <c r="I37" s="10"/>
      <c r="J37" s="35"/>
    </row>
    <row r="38" spans="1:10" ht="20.25" thickBot="1">
      <c r="A38" s="4" t="s">
        <v>0</v>
      </c>
      <c r="B38" s="11" t="s">
        <v>9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  <c r="J38" s="35"/>
    </row>
    <row r="39" spans="1:10" ht="20.100000000000001" customHeight="1" thickBot="1">
      <c r="A39" s="14" t="str">
        <f>'M 13'!A10</f>
        <v>SARASOLA FEDERICO</v>
      </c>
      <c r="B39" s="19" t="str">
        <f>'M 13'!B10</f>
        <v>GCD</v>
      </c>
      <c r="C39" s="25">
        <f>'M 13'!C10</f>
        <v>40532</v>
      </c>
      <c r="D39" s="20">
        <f>'M 13'!D10</f>
        <v>20</v>
      </c>
      <c r="E39" s="20">
        <f>'M 13'!E10</f>
        <v>42</v>
      </c>
      <c r="F39" s="20">
        <f>'M 13'!F10</f>
        <v>45</v>
      </c>
      <c r="G39" s="20">
        <f>'M 13'!G10</f>
        <v>87</v>
      </c>
      <c r="H39" s="28" t="s">
        <v>10</v>
      </c>
      <c r="I39" s="11" t="s">
        <v>15</v>
      </c>
      <c r="J39" s="35" t="s">
        <v>59</v>
      </c>
    </row>
    <row r="40" spans="1:10" ht="20.100000000000001" customHeight="1" thickBot="1">
      <c r="A40" s="14" t="str">
        <f>'M 13'!A11</f>
        <v>JUAREZ GOÑI FRANCISCO</v>
      </c>
      <c r="B40" s="19" t="str">
        <f>'M 13'!B11</f>
        <v>TGC</v>
      </c>
      <c r="C40" s="25">
        <f>'M 13'!C11</f>
        <v>40437</v>
      </c>
      <c r="D40" s="20">
        <f>'M 13'!D11</f>
        <v>21</v>
      </c>
      <c r="E40" s="20">
        <f>'M 13'!E11</f>
        <v>48</v>
      </c>
      <c r="F40" s="20">
        <f>'M 13'!F11</f>
        <v>47</v>
      </c>
      <c r="G40" s="20">
        <f>'M 13'!G11</f>
        <v>95</v>
      </c>
      <c r="H40" s="28" t="s">
        <v>10</v>
      </c>
      <c r="I40" s="11" t="s">
        <v>16</v>
      </c>
      <c r="J40" s="35" t="s">
        <v>59</v>
      </c>
    </row>
    <row r="41" spans="1:10" ht="20.100000000000001" customHeight="1" thickBot="1">
      <c r="A41" s="14" t="s">
        <v>81</v>
      </c>
      <c r="B41" s="19" t="s">
        <v>53</v>
      </c>
      <c r="C41" s="25">
        <v>41123</v>
      </c>
      <c r="D41" s="20">
        <v>31</v>
      </c>
      <c r="E41" s="20">
        <v>54</v>
      </c>
      <c r="F41" s="20">
        <v>49</v>
      </c>
      <c r="G41" s="20">
        <f>SUM(E41:F41)</f>
        <v>103</v>
      </c>
      <c r="H41" s="28">
        <f>SUM(G41-D41)</f>
        <v>72</v>
      </c>
      <c r="I41" s="11" t="s">
        <v>17</v>
      </c>
      <c r="J41" s="35" t="s">
        <v>59</v>
      </c>
    </row>
    <row r="42" spans="1:10" ht="20.100000000000001" customHeight="1" thickBot="1">
      <c r="A42" s="14" t="s">
        <v>36</v>
      </c>
      <c r="B42" s="19" t="s">
        <v>217</v>
      </c>
      <c r="C42" s="25">
        <v>40373</v>
      </c>
      <c r="D42" s="20">
        <v>22</v>
      </c>
      <c r="E42" s="20">
        <v>48</v>
      </c>
      <c r="F42" s="20">
        <v>48</v>
      </c>
      <c r="G42" s="20">
        <f>SUM(E42:F42)</f>
        <v>96</v>
      </c>
      <c r="H42" s="28">
        <f>SUM(G42-D42)</f>
        <v>74</v>
      </c>
      <c r="I42" s="11" t="s">
        <v>18</v>
      </c>
      <c r="J42" s="35" t="s">
        <v>59</v>
      </c>
    </row>
    <row r="43" spans="1:10" ht="20.25" thickBot="1">
      <c r="A43" s="235" t="str">
        <f>'M 15'!A34:H34</f>
        <v>DAMAS MENORES DE 15 AÑOS (Clases 08 y Posteriores)</v>
      </c>
      <c r="B43" s="236"/>
      <c r="C43" s="236"/>
      <c r="D43" s="236"/>
      <c r="E43" s="236"/>
      <c r="F43" s="236"/>
      <c r="G43" s="236"/>
      <c r="H43" s="237"/>
      <c r="I43" s="13"/>
      <c r="J43" s="35"/>
    </row>
    <row r="44" spans="1:10" ht="20.25" thickBot="1">
      <c r="A44" s="4" t="s">
        <v>6</v>
      </c>
      <c r="B44" s="11" t="s">
        <v>9</v>
      </c>
      <c r="C44" s="24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  <c r="J44" s="35"/>
    </row>
    <row r="45" spans="1:10" ht="20.100000000000001" customHeight="1" thickBot="1">
      <c r="A45" s="14" t="str">
        <f>'M 15'!A36</f>
        <v>DEPREZ UMMA</v>
      </c>
      <c r="B45" s="19" t="str">
        <f>'M 15'!B36</f>
        <v>SPGC</v>
      </c>
      <c r="C45" s="25">
        <f>'M 15'!C36</f>
        <v>39932</v>
      </c>
      <c r="D45" s="20">
        <f>'M 15'!D36</f>
        <v>6</v>
      </c>
      <c r="E45" s="20">
        <f>'M 15'!E36</f>
        <v>40</v>
      </c>
      <c r="F45" s="20">
        <f>'M 15'!F36</f>
        <v>40</v>
      </c>
      <c r="G45" s="20">
        <f>'M 15'!G36</f>
        <v>80</v>
      </c>
      <c r="H45" s="28" t="s">
        <v>10</v>
      </c>
      <c r="I45" s="11" t="s">
        <v>15</v>
      </c>
      <c r="J45" s="35" t="s">
        <v>59</v>
      </c>
    </row>
    <row r="46" spans="1:10" ht="20.100000000000001" customHeight="1" thickBot="1">
      <c r="A46" s="14" t="str">
        <f>'M 15'!A37</f>
        <v>DANIEL KATJA</v>
      </c>
      <c r="B46" s="19" t="str">
        <f>'M 15'!B37</f>
        <v>NGC</v>
      </c>
      <c r="C46" s="25">
        <f>'M 15'!C37</f>
        <v>39930</v>
      </c>
      <c r="D46" s="20">
        <f>'M 15'!D37</f>
        <v>26</v>
      </c>
      <c r="E46" s="20">
        <f>'M 15'!E37</f>
        <v>44</v>
      </c>
      <c r="F46" s="20">
        <f>'M 15'!F37</f>
        <v>48</v>
      </c>
      <c r="G46" s="20">
        <f>'M 15'!G37</f>
        <v>92</v>
      </c>
      <c r="H46" s="28" t="s">
        <v>10</v>
      </c>
      <c r="I46" s="11" t="s">
        <v>16</v>
      </c>
      <c r="J46" s="35" t="s">
        <v>59</v>
      </c>
    </row>
    <row r="47" spans="1:10" ht="20.100000000000001" customHeight="1" thickBot="1">
      <c r="A47" s="14" t="s">
        <v>134</v>
      </c>
      <c r="B47" s="19" t="s">
        <v>212</v>
      </c>
      <c r="C47" s="25">
        <v>40267</v>
      </c>
      <c r="D47" s="20">
        <v>55</v>
      </c>
      <c r="E47" s="20">
        <v>52</v>
      </c>
      <c r="F47" s="20">
        <v>55</v>
      </c>
      <c r="G47" s="20">
        <f>SUM(E47:F47)</f>
        <v>107</v>
      </c>
      <c r="H47" s="28">
        <f>SUM(G47-D47)</f>
        <v>52</v>
      </c>
      <c r="I47" s="11" t="s">
        <v>17</v>
      </c>
      <c r="J47" s="35" t="s">
        <v>59</v>
      </c>
    </row>
    <row r="48" spans="1:10" ht="20.100000000000001" customHeight="1" thickBot="1">
      <c r="A48" s="14" t="s">
        <v>137</v>
      </c>
      <c r="B48" s="19" t="s">
        <v>212</v>
      </c>
      <c r="C48" s="25">
        <v>40539</v>
      </c>
      <c r="D48" s="20">
        <v>32</v>
      </c>
      <c r="E48" s="20">
        <v>53</v>
      </c>
      <c r="F48" s="20">
        <v>51</v>
      </c>
      <c r="G48" s="20">
        <f>SUM(E48:F48)</f>
        <v>104</v>
      </c>
      <c r="H48" s="28">
        <f>SUM(G48-D48)</f>
        <v>72</v>
      </c>
      <c r="I48" s="11" t="s">
        <v>18</v>
      </c>
      <c r="J48" s="35" t="s">
        <v>59</v>
      </c>
    </row>
    <row r="55" spans="1:9" ht="20.25" thickBot="1"/>
    <row r="56" spans="1:9" ht="19.5" customHeight="1">
      <c r="A56" s="305" t="s">
        <v>235</v>
      </c>
      <c r="B56" s="306"/>
      <c r="C56" s="306"/>
      <c r="D56" s="306"/>
      <c r="E56" s="306"/>
      <c r="F56" s="306"/>
      <c r="G56" s="306"/>
      <c r="H56" s="306"/>
      <c r="I56" s="307"/>
    </row>
    <row r="57" spans="1:9" thickBot="1">
      <c r="A57" s="302" t="s">
        <v>236</v>
      </c>
      <c r="B57" s="303"/>
      <c r="C57" s="303"/>
      <c r="D57" s="303"/>
      <c r="E57" s="303"/>
      <c r="F57" s="303"/>
      <c r="G57" s="303"/>
      <c r="H57" s="303"/>
      <c r="I57" s="304"/>
    </row>
    <row r="58" spans="1:9" ht="20.25" thickBot="1"/>
    <row r="59" spans="1:9">
      <c r="A59" s="305" t="s">
        <v>234</v>
      </c>
      <c r="B59" s="306"/>
      <c r="C59" s="306"/>
      <c r="D59" s="306"/>
      <c r="E59" s="306"/>
      <c r="F59" s="306"/>
      <c r="G59" s="306"/>
      <c r="H59" s="306"/>
      <c r="I59" s="307"/>
    </row>
    <row r="60" spans="1:9" thickBot="1">
      <c r="A60" s="302" t="s">
        <v>233</v>
      </c>
      <c r="B60" s="303"/>
      <c r="C60" s="303"/>
      <c r="D60" s="303"/>
      <c r="E60" s="303"/>
      <c r="F60" s="303"/>
      <c r="G60" s="303"/>
      <c r="H60" s="303"/>
      <c r="I60" s="304"/>
    </row>
  </sheetData>
  <sortState xmlns:xlrd2="http://schemas.microsoft.com/office/spreadsheetml/2017/richdata2" ref="A41:F42">
    <sortCondition descending="1" ref="A41:A42"/>
  </sortState>
  <mergeCells count="17">
    <mergeCell ref="A56:I56"/>
    <mergeCell ref="A57:I57"/>
    <mergeCell ref="A59:I59"/>
    <mergeCell ref="A60:I60"/>
    <mergeCell ref="A5:H5"/>
    <mergeCell ref="A6:H6"/>
    <mergeCell ref="A43:H43"/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74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2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34" t="str">
        <f>JUV!A1</f>
        <v>NECOCHEA GOLF CLUB</v>
      </c>
      <c r="B1" s="234"/>
      <c r="C1" s="234"/>
      <c r="D1" s="234"/>
      <c r="E1" s="59"/>
      <c r="H1" s="35"/>
    </row>
    <row r="2" spans="1:8" ht="19.5">
      <c r="A2" s="234" t="str">
        <f>JUV!A2</f>
        <v>32° PUTTER DE ORO JUNIOR</v>
      </c>
      <c r="B2" s="234"/>
      <c r="C2" s="234"/>
      <c r="D2" s="234"/>
      <c r="E2" s="59"/>
      <c r="H2" s="35"/>
    </row>
    <row r="3" spans="1:8" ht="19.5">
      <c r="A3" s="234" t="str">
        <f>JUV!A3</f>
        <v>FEDERACION REGIONAL DE GOLF MAR Y SIERRAS</v>
      </c>
      <c r="B3" s="234"/>
      <c r="C3" s="234"/>
      <c r="D3" s="234"/>
      <c r="E3" s="59"/>
      <c r="H3" s="35"/>
    </row>
    <row r="4" spans="1:8" ht="19.5">
      <c r="A4" s="242" t="s">
        <v>12</v>
      </c>
      <c r="B4" s="242"/>
      <c r="C4" s="242"/>
      <c r="D4" s="242"/>
      <c r="E4" s="59"/>
      <c r="H4" s="35"/>
    </row>
    <row r="5" spans="1:8" ht="19.5">
      <c r="A5" s="234" t="s">
        <v>14</v>
      </c>
      <c r="B5" s="234"/>
      <c r="C5" s="234"/>
      <c r="D5" s="234"/>
      <c r="E5" s="59"/>
      <c r="H5" s="35"/>
    </row>
    <row r="6" spans="1:8" ht="19.5">
      <c r="A6" s="234" t="str">
        <f>JUV!A6</f>
        <v>LUNES 16 DE ENERO DE 2023</v>
      </c>
      <c r="B6" s="234"/>
      <c r="C6" s="234"/>
      <c r="D6" s="234"/>
      <c r="E6" s="59"/>
      <c r="H6" s="35"/>
    </row>
    <row r="7" spans="1:8" ht="20.25" thickBot="1">
      <c r="A7" s="36"/>
      <c r="B7" s="52"/>
      <c r="C7" s="36"/>
      <c r="D7" s="52"/>
      <c r="E7" s="59"/>
      <c r="H7" s="35"/>
    </row>
    <row r="8" spans="1:8" ht="20.25" hidden="1" thickBot="1">
      <c r="A8" s="235" t="str">
        <f>ALBATROS!A16</f>
        <v>ALBATROS - DAMAS CLASES 10 Y 11 -</v>
      </c>
      <c r="B8" s="236"/>
      <c r="C8" s="236"/>
      <c r="D8" s="236"/>
      <c r="E8" s="236"/>
      <c r="F8" s="237"/>
      <c r="H8" s="35"/>
    </row>
    <row r="9" spans="1:8" s="36" customFormat="1" ht="20.25" hidden="1" thickBot="1">
      <c r="A9" s="16" t="s">
        <v>6</v>
      </c>
      <c r="B9" s="55" t="s">
        <v>9</v>
      </c>
      <c r="C9" s="55" t="s">
        <v>21</v>
      </c>
      <c r="D9" s="56" t="s">
        <v>1</v>
      </c>
      <c r="E9" s="4" t="s">
        <v>4</v>
      </c>
      <c r="F9" s="4" t="s">
        <v>5</v>
      </c>
      <c r="H9" s="35"/>
    </row>
    <row r="10" spans="1:8" ht="20.25" hidden="1" thickBot="1">
      <c r="A10" s="37">
        <f>ALBATROS!A18</f>
        <v>0</v>
      </c>
      <c r="B10" s="49">
        <f>ALBATROS!B18</f>
        <v>0</v>
      </c>
      <c r="C10" s="38">
        <f>ALBATROS!C18</f>
        <v>0</v>
      </c>
      <c r="D10" s="49">
        <f>ALBATROS!D18</f>
        <v>0</v>
      </c>
      <c r="E10" s="61">
        <f>ALBATROS!E18</f>
        <v>0</v>
      </c>
      <c r="F10" s="60" t="s">
        <v>10</v>
      </c>
      <c r="G10" s="11" t="s">
        <v>15</v>
      </c>
      <c r="H10" s="35"/>
    </row>
    <row r="11" spans="1:8" ht="20.25" hidden="1" thickBot="1">
      <c r="A11" s="37">
        <f>ALBATROS!A19</f>
        <v>0</v>
      </c>
      <c r="B11" s="49">
        <f>ALBATROS!B19</f>
        <v>0</v>
      </c>
      <c r="C11" s="38">
        <f>ALBATROS!C19</f>
        <v>0</v>
      </c>
      <c r="D11" s="49">
        <f>ALBATROS!D19</f>
        <v>0</v>
      </c>
      <c r="E11" s="61">
        <f>ALBATROS!E19</f>
        <v>0</v>
      </c>
      <c r="F11" s="60" t="s">
        <v>10</v>
      </c>
      <c r="G11" s="11" t="s">
        <v>16</v>
      </c>
      <c r="H11" s="35"/>
    </row>
    <row r="12" spans="1:8" ht="20.25" hidden="1" thickBot="1">
      <c r="A12" s="37"/>
      <c r="B12" s="49"/>
      <c r="C12" s="38"/>
      <c r="D12" s="49"/>
      <c r="E12" s="61"/>
      <c r="F12" s="62">
        <f>(E12-D12)</f>
        <v>0</v>
      </c>
      <c r="G12" s="11" t="s">
        <v>17</v>
      </c>
      <c r="H12" s="35"/>
    </row>
    <row r="13" spans="1:8" ht="19.5" hidden="1" thickBot="1">
      <c r="C13" s="40"/>
      <c r="E13" s="59"/>
      <c r="H13" s="35"/>
    </row>
    <row r="14" spans="1:8" ht="20.25" thickBot="1">
      <c r="A14" s="235" t="str">
        <f>ALBATROS!A8</f>
        <v>ALBATROS - CABALLEROS CLASES 10 Y 11 -</v>
      </c>
      <c r="B14" s="236"/>
      <c r="C14" s="236"/>
      <c r="D14" s="236"/>
      <c r="E14" s="236"/>
      <c r="F14" s="237"/>
      <c r="H14" s="35"/>
    </row>
    <row r="15" spans="1:8" s="52" customFormat="1" ht="20.25" thickBot="1">
      <c r="A15" s="16" t="s">
        <v>0</v>
      </c>
      <c r="B15" s="55" t="s">
        <v>9</v>
      </c>
      <c r="C15" s="55" t="s">
        <v>21</v>
      </c>
      <c r="D15" s="56" t="s">
        <v>1</v>
      </c>
      <c r="E15" s="4" t="s">
        <v>4</v>
      </c>
      <c r="F15" s="4" t="s">
        <v>5</v>
      </c>
      <c r="H15" s="35"/>
    </row>
    <row r="16" spans="1:8" ht="20.25" thickBot="1">
      <c r="A16" s="37" t="str">
        <f>ALBATROS!A10</f>
        <v>CACACE BLAS</v>
      </c>
      <c r="B16" s="49" t="str">
        <f>ALBATROS!B10</f>
        <v>CMDP</v>
      </c>
      <c r="C16" s="38">
        <f>ALBATROS!C10</f>
        <v>40886</v>
      </c>
      <c r="D16" s="49">
        <f>ALBATROS!D10</f>
        <v>0</v>
      </c>
      <c r="E16" s="61">
        <f>ALBATROS!E10</f>
        <v>54</v>
      </c>
      <c r="F16" s="60" t="s">
        <v>10</v>
      </c>
      <c r="G16" s="11" t="s">
        <v>15</v>
      </c>
      <c r="H16" s="35"/>
    </row>
    <row r="17" spans="1:8" ht="20.25" thickBot="1">
      <c r="A17" s="37" t="str">
        <f>ALBATROS!A11</f>
        <v>CHAURA MAXIMO</v>
      </c>
      <c r="B17" s="49" t="str">
        <f>ALBATROS!B11</f>
        <v>TGC</v>
      </c>
      <c r="C17" s="38">
        <f>ALBATROS!C11</f>
        <v>40323</v>
      </c>
      <c r="D17" s="49">
        <f>ALBATROS!D11</f>
        <v>0</v>
      </c>
      <c r="E17" s="61">
        <f>ALBATROS!E11</f>
        <v>61</v>
      </c>
      <c r="F17" s="60" t="s">
        <v>10</v>
      </c>
      <c r="G17" s="11" t="s">
        <v>16</v>
      </c>
      <c r="H17" s="35"/>
    </row>
    <row r="18" spans="1:8" ht="20.25" hidden="1" thickBot="1">
      <c r="A18" s="37"/>
      <c r="B18" s="49"/>
      <c r="C18" s="38"/>
      <c r="D18" s="49"/>
      <c r="E18" s="61"/>
      <c r="F18" s="62">
        <f>(E18-D18)</f>
        <v>0</v>
      </c>
      <c r="G18" s="11" t="s">
        <v>17</v>
      </c>
      <c r="H18" s="35"/>
    </row>
    <row r="19" spans="1:8" ht="19.5" thickBot="1">
      <c r="C19" s="40"/>
      <c r="E19" s="59"/>
      <c r="H19" s="35"/>
    </row>
    <row r="20" spans="1:8" ht="20.25" thickBot="1">
      <c r="A20" s="235" t="str">
        <f>EAGLES!A26</f>
        <v>EAGLES - DAMAS CLASES 12  Y 13 -</v>
      </c>
      <c r="B20" s="236"/>
      <c r="C20" s="236"/>
      <c r="D20" s="236"/>
      <c r="E20" s="236"/>
      <c r="F20" s="237"/>
      <c r="H20" s="35"/>
    </row>
    <row r="21" spans="1:8" s="52" customFormat="1" ht="20.25" thickBot="1">
      <c r="A21" s="16" t="s">
        <v>6</v>
      </c>
      <c r="B21" s="55" t="s">
        <v>9</v>
      </c>
      <c r="C21" s="55" t="s">
        <v>21</v>
      </c>
      <c r="D21" s="56" t="s">
        <v>1</v>
      </c>
      <c r="E21" s="4" t="s">
        <v>4</v>
      </c>
      <c r="F21" s="4" t="s">
        <v>5</v>
      </c>
      <c r="H21" s="35"/>
    </row>
    <row r="22" spans="1:8" ht="20.25" thickBot="1">
      <c r="A22" s="37" t="str">
        <f>EAGLES!A28</f>
        <v>BUSTAMANTE EMILIA</v>
      </c>
      <c r="B22" s="49" t="str">
        <f>EAGLES!B28</f>
        <v>TGC</v>
      </c>
      <c r="C22" s="38">
        <f>EAGLES!C28</f>
        <v>41082</v>
      </c>
      <c r="D22" s="49">
        <f>EAGLES!D28</f>
        <v>22</v>
      </c>
      <c r="E22" s="61">
        <f>EAGLES!E28</f>
        <v>49</v>
      </c>
      <c r="F22" s="60" t="s">
        <v>10</v>
      </c>
      <c r="G22" s="11" t="s">
        <v>15</v>
      </c>
      <c r="H22" s="35"/>
    </row>
    <row r="23" spans="1:8" ht="20.25" thickBot="1">
      <c r="A23" s="37" t="str">
        <f>EAGLES!A29</f>
        <v>RAMPEZZOTTI JUSTINA</v>
      </c>
      <c r="B23" s="49" t="str">
        <f>EAGLES!B29</f>
        <v>TGC</v>
      </c>
      <c r="C23" s="38">
        <f>EAGLES!C29</f>
        <v>40917</v>
      </c>
      <c r="D23" s="49">
        <f>EAGLES!D29</f>
        <v>16</v>
      </c>
      <c r="E23" s="61">
        <f>EAGLES!E29</f>
        <v>51</v>
      </c>
      <c r="F23" s="60" t="s">
        <v>10</v>
      </c>
      <c r="G23" s="11" t="s">
        <v>16</v>
      </c>
      <c r="H23" s="35"/>
    </row>
    <row r="24" spans="1:8" ht="20.25" thickBot="1">
      <c r="A24" s="37" t="str">
        <f>EAGLES!A30</f>
        <v>PORCEL MARGARITA</v>
      </c>
      <c r="B24" s="49" t="str">
        <f>EAGLES!B30</f>
        <v>SPGC</v>
      </c>
      <c r="C24" s="38">
        <f>EAGLES!C30</f>
        <v>41055</v>
      </c>
      <c r="D24" s="49">
        <f>EAGLES!D30</f>
        <v>21</v>
      </c>
      <c r="E24" s="61">
        <f>EAGLES!E30</f>
        <v>61</v>
      </c>
      <c r="F24" s="62">
        <f>(E24-D24)</f>
        <v>40</v>
      </c>
      <c r="G24" s="11" t="s">
        <v>17</v>
      </c>
      <c r="H24" s="35"/>
    </row>
    <row r="25" spans="1:8" ht="19.5" thickBot="1">
      <c r="C25" s="40"/>
      <c r="E25" s="59"/>
      <c r="H25" s="35"/>
    </row>
    <row r="26" spans="1:8" ht="20.25" thickBot="1">
      <c r="A26" s="235" t="str">
        <f>EAGLES!A7</f>
        <v>EAGLES - CABALLEROS CLASES 12 Y 13 -</v>
      </c>
      <c r="B26" s="236"/>
      <c r="C26" s="236"/>
      <c r="D26" s="236"/>
      <c r="E26" s="236"/>
      <c r="F26" s="237"/>
      <c r="H26" s="35"/>
    </row>
    <row r="27" spans="1:8" s="52" customFormat="1" ht="20.25" thickBot="1">
      <c r="A27" s="16" t="s">
        <v>0</v>
      </c>
      <c r="B27" s="55" t="s">
        <v>9</v>
      </c>
      <c r="C27" s="55" t="s">
        <v>21</v>
      </c>
      <c r="D27" s="56" t="s">
        <v>1</v>
      </c>
      <c r="E27" s="4" t="s">
        <v>4</v>
      </c>
      <c r="F27" s="4" t="s">
        <v>5</v>
      </c>
      <c r="H27" s="35"/>
    </row>
    <row r="28" spans="1:8" ht="20.25" thickBot="1">
      <c r="A28" s="37" t="str">
        <f>EAGLES!A9</f>
        <v>CICCOLA FRANCESCO</v>
      </c>
      <c r="B28" s="49" t="str">
        <f>EAGLES!B9</f>
        <v>ML</v>
      </c>
      <c r="C28" s="38">
        <f>EAGLES!C9</f>
        <v>41277</v>
      </c>
      <c r="D28" s="49">
        <f>EAGLES!D9</f>
        <v>1</v>
      </c>
      <c r="E28" s="61">
        <f>EAGLES!E9</f>
        <v>37</v>
      </c>
      <c r="F28" s="60" t="s">
        <v>10</v>
      </c>
      <c r="G28" s="11" t="s">
        <v>15</v>
      </c>
      <c r="H28" s="35"/>
    </row>
    <row r="29" spans="1:8" ht="20.25" thickBot="1">
      <c r="A29" s="37" t="str">
        <f>EAGLES!A10</f>
        <v>HAUQUI MANUEL</v>
      </c>
      <c r="B29" s="49" t="str">
        <f>EAGLES!B10</f>
        <v>GCD</v>
      </c>
      <c r="C29" s="38">
        <f>EAGLES!C10</f>
        <v>41174</v>
      </c>
      <c r="D29" s="49">
        <f>EAGLES!D10</f>
        <v>10</v>
      </c>
      <c r="E29" s="61">
        <f>EAGLES!E10</f>
        <v>39</v>
      </c>
      <c r="F29" s="60" t="s">
        <v>10</v>
      </c>
      <c r="G29" s="11" t="s">
        <v>16</v>
      </c>
      <c r="H29" s="35"/>
    </row>
    <row r="30" spans="1:8" ht="20.25" thickBot="1">
      <c r="A30" s="37" t="str">
        <f>EAGLES!A11</f>
        <v>PARASUCO AXEL GONZALO</v>
      </c>
      <c r="B30" s="49" t="str">
        <f>EAGLES!B11</f>
        <v>EVTGC</v>
      </c>
      <c r="C30" s="38">
        <f>EAGLES!C11</f>
        <v>41137</v>
      </c>
      <c r="D30" s="49">
        <f>EAGLES!D11</f>
        <v>11</v>
      </c>
      <c r="E30" s="61">
        <f>EAGLES!E11</f>
        <v>42</v>
      </c>
      <c r="F30" s="62">
        <f>(E30-D30)</f>
        <v>31</v>
      </c>
      <c r="G30" s="11" t="s">
        <v>17</v>
      </c>
      <c r="H30" s="35"/>
    </row>
    <row r="31" spans="1:8" ht="19.5" thickBot="1">
      <c r="C31" s="40"/>
      <c r="E31" s="59"/>
      <c r="H31" s="35"/>
    </row>
    <row r="32" spans="1:8" ht="20.25" thickBot="1">
      <c r="A32" s="235" t="str">
        <f>BIRDIES!A18</f>
        <v>BIRDIES - DAMAS CLASES 2014 Y POSTERIORES</v>
      </c>
      <c r="B32" s="236"/>
      <c r="C32" s="236"/>
      <c r="D32" s="236"/>
      <c r="E32" s="236"/>
      <c r="F32" s="237"/>
      <c r="H32" s="35"/>
    </row>
    <row r="33" spans="1:8" s="52" customFormat="1" ht="20.25" thickBot="1">
      <c r="A33" s="16" t="s">
        <v>6</v>
      </c>
      <c r="B33" s="55" t="s">
        <v>9</v>
      </c>
      <c r="C33" s="55" t="s">
        <v>21</v>
      </c>
      <c r="D33" s="56" t="s">
        <v>1</v>
      </c>
      <c r="E33" s="4" t="s">
        <v>4</v>
      </c>
      <c r="F33" s="4" t="s">
        <v>5</v>
      </c>
      <c r="H33" s="35"/>
    </row>
    <row r="34" spans="1:8" ht="20.25" thickBot="1">
      <c r="A34" s="37" t="str">
        <f>BIRDIES!A20</f>
        <v>CANNELLI ESMERALDA</v>
      </c>
      <c r="B34" s="49" t="str">
        <f>BIRDIES!B20</f>
        <v>NGC</v>
      </c>
      <c r="C34" s="38">
        <f>BIRDIES!C20</f>
        <v>41885</v>
      </c>
      <c r="D34" s="49">
        <f>BIRDIES!D20</f>
        <v>22</v>
      </c>
      <c r="E34" s="61">
        <f>BIRDIES!E20</f>
        <v>49</v>
      </c>
      <c r="F34" s="60" t="s">
        <v>10</v>
      </c>
      <c r="G34" s="11" t="s">
        <v>15</v>
      </c>
      <c r="H34" s="35"/>
    </row>
    <row r="35" spans="1:8" ht="20.25" thickBot="1">
      <c r="A35" s="37" t="str">
        <f>BIRDIES!A21</f>
        <v>MEILAN BELEN</v>
      </c>
      <c r="B35" s="49" t="str">
        <f>BIRDIES!B21</f>
        <v>CMDP</v>
      </c>
      <c r="C35" s="38">
        <f>BIRDIES!C21</f>
        <v>42208</v>
      </c>
      <c r="D35" s="49">
        <f>BIRDIES!D21</f>
        <v>0</v>
      </c>
      <c r="E35" s="61">
        <f>BIRDIES!E21</f>
        <v>68</v>
      </c>
      <c r="F35" s="60" t="s">
        <v>10</v>
      </c>
      <c r="G35" s="11" t="s">
        <v>16</v>
      </c>
      <c r="H35" s="35"/>
    </row>
    <row r="36" spans="1:8" ht="20.25" thickBot="1">
      <c r="A36" s="37" t="str">
        <f>BIRDIES!A22</f>
        <v>VIOLA MAYER LOLA</v>
      </c>
      <c r="B36" s="49" t="str">
        <f>BIRDIES!B22</f>
        <v>SPGC</v>
      </c>
      <c r="C36" s="38">
        <f>BIRDIES!C22</f>
        <v>41712</v>
      </c>
      <c r="D36" s="49">
        <f>BIRDIES!D22</f>
        <v>0</v>
      </c>
      <c r="E36" s="61">
        <f>BIRDIES!E22</f>
        <v>74</v>
      </c>
      <c r="F36" s="62">
        <f>(E36-D36)</f>
        <v>74</v>
      </c>
      <c r="G36" s="11" t="s">
        <v>17</v>
      </c>
      <c r="H36" s="35"/>
    </row>
    <row r="37" spans="1:8" ht="20.25" thickBot="1">
      <c r="A37" s="44"/>
      <c r="B37" s="45"/>
      <c r="C37" s="46"/>
      <c r="D37" s="53"/>
      <c r="E37" s="59"/>
      <c r="H37" s="35"/>
    </row>
    <row r="38" spans="1:8" ht="20.25" thickBot="1">
      <c r="A38" s="235" t="str">
        <f>BIRDIES!A8</f>
        <v>BIRDIES - CABALLEROS CLASES 2014 Y POSTERIORES</v>
      </c>
      <c r="B38" s="236"/>
      <c r="C38" s="236"/>
      <c r="D38" s="236"/>
      <c r="E38" s="236"/>
      <c r="F38" s="237"/>
      <c r="H38" s="35"/>
    </row>
    <row r="39" spans="1:8" s="52" customFormat="1" ht="20.25" thickBot="1">
      <c r="A39" s="16" t="s">
        <v>0</v>
      </c>
      <c r="B39" s="55" t="s">
        <v>9</v>
      </c>
      <c r="C39" s="55" t="s">
        <v>21</v>
      </c>
      <c r="D39" s="56" t="s">
        <v>1</v>
      </c>
      <c r="E39" s="4" t="s">
        <v>4</v>
      </c>
      <c r="F39" s="4" t="s">
        <v>5</v>
      </c>
      <c r="H39" s="35"/>
    </row>
    <row r="40" spans="1:8" ht="20.25" thickBot="1">
      <c r="A40" s="37" t="str">
        <f>BIRDIES!A10</f>
        <v>JUAREZ GOÑI BENJAMIN</v>
      </c>
      <c r="B40" s="49" t="str">
        <f>BIRDIES!B10</f>
        <v>TGC</v>
      </c>
      <c r="C40" s="38">
        <f>BIRDIES!C10</f>
        <v>41730</v>
      </c>
      <c r="D40" s="49">
        <f>BIRDIES!D10</f>
        <v>7</v>
      </c>
      <c r="E40" s="61">
        <f>BIRDIES!E10</f>
        <v>41</v>
      </c>
      <c r="F40" s="60" t="s">
        <v>10</v>
      </c>
      <c r="G40" s="11" t="s">
        <v>15</v>
      </c>
      <c r="H40" s="35"/>
    </row>
    <row r="41" spans="1:8" ht="20.25" thickBot="1">
      <c r="A41" s="37" t="str">
        <f>BIRDIES!A11</f>
        <v>RIVAS BAUTISTA</v>
      </c>
      <c r="B41" s="49" t="str">
        <f>BIRDIES!B11</f>
        <v>CMDP</v>
      </c>
      <c r="C41" s="38">
        <f>BIRDIES!C11</f>
        <v>41775</v>
      </c>
      <c r="D41" s="49">
        <f>BIRDIES!D11</f>
        <v>12</v>
      </c>
      <c r="E41" s="61">
        <f>BIRDIES!E11</f>
        <v>43</v>
      </c>
      <c r="F41" s="60" t="s">
        <v>10</v>
      </c>
      <c r="G41" s="11" t="s">
        <v>16</v>
      </c>
      <c r="H41" s="35"/>
    </row>
    <row r="42" spans="1:8" ht="20.25" thickBot="1">
      <c r="A42" s="37" t="str">
        <f>BIRDIES!A12</f>
        <v>LAMORTE JUAN SEBASTIAN</v>
      </c>
      <c r="B42" s="49" t="str">
        <f>BIRDIES!B12</f>
        <v>CG</v>
      </c>
      <c r="C42" s="38">
        <f>BIRDIES!C12</f>
        <v>42587</v>
      </c>
      <c r="D42" s="49">
        <f>BIRDIES!D12</f>
        <v>0</v>
      </c>
      <c r="E42" s="61">
        <f>BIRDIES!E12</f>
        <v>46</v>
      </c>
      <c r="F42" s="62">
        <f>(E42-D42)</f>
        <v>46</v>
      </c>
      <c r="G42" s="11" t="s">
        <v>17</v>
      </c>
      <c r="H42" s="35"/>
    </row>
    <row r="43" spans="1:8" ht="19.5">
      <c r="A43" s="44"/>
      <c r="B43" s="45"/>
      <c r="C43" s="46"/>
      <c r="D43" s="53"/>
      <c r="E43" s="59"/>
      <c r="H43" s="35"/>
    </row>
    <row r="44" spans="1:8" ht="20.25" thickBot="1">
      <c r="A44" s="44"/>
      <c r="B44" s="45"/>
      <c r="C44" s="46"/>
      <c r="D44" s="53"/>
      <c r="E44" s="59"/>
      <c r="H44" s="35"/>
    </row>
    <row r="45" spans="1:8" ht="20.25" thickBot="1">
      <c r="A45" s="235" t="str">
        <f>PROMOCIONALES!A8</f>
        <v>PROMOCIONALES A HCP.</v>
      </c>
      <c r="B45" s="236"/>
      <c r="C45" s="236"/>
      <c r="D45" s="237"/>
      <c r="E45" s="59"/>
      <c r="H45" s="35"/>
    </row>
    <row r="46" spans="1:8" s="52" customFormat="1" ht="20.25" thickBot="1">
      <c r="A46" s="16" t="s">
        <v>6</v>
      </c>
      <c r="B46" s="55" t="s">
        <v>9</v>
      </c>
      <c r="C46" s="55" t="s">
        <v>21</v>
      </c>
      <c r="D46" s="89" t="s">
        <v>1</v>
      </c>
      <c r="E46" s="4" t="s">
        <v>4</v>
      </c>
      <c r="F46" s="4" t="s">
        <v>5</v>
      </c>
      <c r="H46" s="35"/>
    </row>
    <row r="47" spans="1:8" ht="20.25" thickBot="1">
      <c r="A47" s="37" t="str">
        <f>PROMOCIONALES!A10</f>
        <v>VARELA FRANCISCO</v>
      </c>
      <c r="B47" s="49" t="str">
        <f>PROMOCIONALES!B10</f>
        <v>MDPGC</v>
      </c>
      <c r="C47" s="38">
        <f>PROMOCIONALES!C10</f>
        <v>38085</v>
      </c>
      <c r="D47" s="90">
        <f>PROMOCIONALES!D10</f>
        <v>0</v>
      </c>
      <c r="E47" s="61">
        <f>PROMOCIONALES!E10</f>
        <v>42</v>
      </c>
      <c r="F47" s="60" t="s">
        <v>10</v>
      </c>
      <c r="G47" s="11" t="s">
        <v>15</v>
      </c>
      <c r="H47" s="35"/>
    </row>
    <row r="48" spans="1:8" ht="20.25" thickBot="1">
      <c r="A48" s="37" t="s">
        <v>60</v>
      </c>
      <c r="B48" s="49" t="s">
        <v>62</v>
      </c>
      <c r="C48" s="38">
        <v>38531</v>
      </c>
      <c r="D48" s="49">
        <v>16</v>
      </c>
      <c r="E48" s="61">
        <v>48</v>
      </c>
      <c r="F48" s="62">
        <f>(E48-D48)</f>
        <v>32</v>
      </c>
      <c r="G48" s="11" t="s">
        <v>17</v>
      </c>
      <c r="H48" s="35"/>
    </row>
    <row r="49" spans="1:8" ht="20.25" thickBot="1">
      <c r="A49" s="44"/>
      <c r="B49" s="45"/>
      <c r="C49" s="46"/>
      <c r="D49" s="53"/>
      <c r="E49" s="59"/>
      <c r="H49" s="35"/>
    </row>
    <row r="50" spans="1:8" ht="20.25" thickBot="1">
      <c r="A50" s="235" t="s">
        <v>13</v>
      </c>
      <c r="B50" s="236"/>
      <c r="C50" s="236"/>
      <c r="D50" s="237"/>
      <c r="E50" s="59"/>
      <c r="H50" s="35"/>
    </row>
    <row r="51" spans="1:8" ht="20.25" thickBot="1">
      <c r="A51" s="4" t="s">
        <v>0</v>
      </c>
      <c r="B51" s="4" t="s">
        <v>9</v>
      </c>
      <c r="C51" s="41" t="s">
        <v>10</v>
      </c>
      <c r="D51" s="4" t="s">
        <v>22</v>
      </c>
      <c r="E51" s="59"/>
      <c r="H51" s="35"/>
    </row>
    <row r="52" spans="1:8" ht="18" customHeight="1">
      <c r="A52" s="37" t="str">
        <f>'5 H Y H.A. Y GGII'!A10</f>
        <v>MATHIEU TORIBIO</v>
      </c>
      <c r="B52" s="49" t="str">
        <f>'5 H Y H.A. Y GGII'!B10</f>
        <v>TGC</v>
      </c>
      <c r="C52" s="38" t="s">
        <v>10</v>
      </c>
      <c r="D52" s="39">
        <f>'5 H Y H.A. Y GGII'!C10</f>
        <v>31</v>
      </c>
      <c r="E52" s="59"/>
      <c r="H52" s="35"/>
    </row>
    <row r="53" spans="1:8" ht="18" customHeight="1">
      <c r="A53" s="37" t="str">
        <f>'5 H Y H.A. Y GGII'!A11</f>
        <v>BERIGUISTAIN VALENTINO</v>
      </c>
      <c r="B53" s="49" t="str">
        <f>'5 H Y H.A. Y GGII'!B11</f>
        <v>NGC</v>
      </c>
      <c r="C53" s="38" t="s">
        <v>10</v>
      </c>
      <c r="D53" s="39">
        <f>'5 H Y H.A. Y GGII'!C11</f>
        <v>31</v>
      </c>
      <c r="E53" s="59"/>
      <c r="H53" s="35"/>
    </row>
    <row r="54" spans="1:8" ht="18" customHeight="1">
      <c r="A54" s="37" t="str">
        <f>'5 H Y H.A. Y GGII'!A12</f>
        <v>COZZOLI CATALINA</v>
      </c>
      <c r="B54" s="49" t="str">
        <f>'5 H Y H.A. Y GGII'!B12</f>
        <v>NGC</v>
      </c>
      <c r="C54" s="38" t="s">
        <v>10</v>
      </c>
      <c r="D54" s="39">
        <f>'5 H Y H.A. Y GGII'!C12</f>
        <v>31</v>
      </c>
      <c r="E54" s="59"/>
      <c r="H54" s="35"/>
    </row>
    <row r="55" spans="1:8" ht="18" customHeight="1">
      <c r="A55" s="37" t="str">
        <f>'5 H Y H.A. Y GGII'!A13</f>
        <v>DEPIERRO JUSTINO</v>
      </c>
      <c r="B55" s="49" t="str">
        <f>'5 H Y H.A. Y GGII'!B13</f>
        <v>NGC</v>
      </c>
      <c r="C55" s="38" t="s">
        <v>10</v>
      </c>
      <c r="D55" s="39">
        <f>'5 H Y H.A. Y GGII'!C13</f>
        <v>31</v>
      </c>
      <c r="E55" s="59"/>
      <c r="H55" s="35"/>
    </row>
    <row r="56" spans="1:8" ht="18" customHeight="1">
      <c r="A56" s="37" t="str">
        <f>'5 H Y H.A. Y GGII'!A14</f>
        <v>BENGOLEA BORJA</v>
      </c>
      <c r="B56" s="49" t="str">
        <f>'5 H Y H.A. Y GGII'!B14</f>
        <v>SPGC</v>
      </c>
      <c r="C56" s="38" t="s">
        <v>10</v>
      </c>
      <c r="D56" s="39">
        <f>'5 H Y H.A. Y GGII'!C14</f>
        <v>32</v>
      </c>
      <c r="E56" s="59"/>
      <c r="H56" s="35"/>
    </row>
    <row r="57" spans="1:8" ht="18" customHeight="1">
      <c r="A57" s="37" t="str">
        <f>'5 H Y H.A. Y GGII'!A15</f>
        <v>ASTESANO FERMIN</v>
      </c>
      <c r="B57" s="49" t="str">
        <f>'5 H Y H.A. Y GGII'!B15</f>
        <v>NGC</v>
      </c>
      <c r="C57" s="38" t="s">
        <v>10</v>
      </c>
      <c r="D57" s="39">
        <f>'5 H Y H.A. Y GGII'!C15</f>
        <v>36</v>
      </c>
      <c r="E57" s="59"/>
      <c r="H57" s="35"/>
    </row>
    <row r="58" spans="1:8" ht="18" customHeight="1">
      <c r="A58" s="37" t="str">
        <f>'5 H Y H.A. Y GGII'!A16</f>
        <v>JALLE RAMIRO</v>
      </c>
      <c r="B58" s="49" t="str">
        <f>'5 H Y H.A. Y GGII'!B16</f>
        <v>NGC</v>
      </c>
      <c r="C58" s="38" t="s">
        <v>10</v>
      </c>
      <c r="D58" s="39">
        <f>'5 H Y H.A. Y GGII'!C16</f>
        <v>36</v>
      </c>
      <c r="E58" s="59"/>
      <c r="H58" s="35"/>
    </row>
    <row r="59" spans="1:8" ht="18" customHeight="1">
      <c r="A59" s="37" t="str">
        <f>'5 H Y H.A. Y GGII'!A17</f>
        <v>RASMUSSEN OTTO ALFREDO</v>
      </c>
      <c r="B59" s="49" t="str">
        <f>'5 H Y H.A. Y GGII'!B17</f>
        <v>NGC</v>
      </c>
      <c r="C59" s="38" t="s">
        <v>10</v>
      </c>
      <c r="D59" s="39">
        <f>'5 H Y H.A. Y GGII'!C17</f>
        <v>37</v>
      </c>
      <c r="E59" s="59"/>
      <c r="H59" s="35"/>
    </row>
    <row r="60" spans="1:8" ht="18" customHeight="1">
      <c r="A60" s="37" t="str">
        <f>'5 H Y H.A. Y GGII'!A18</f>
        <v>ORTIZ LEONEL</v>
      </c>
      <c r="B60" s="49" t="str">
        <f>'5 H Y H.A. Y GGII'!B18</f>
        <v>NGC</v>
      </c>
      <c r="C60" s="38" t="s">
        <v>10</v>
      </c>
      <c r="D60" s="39">
        <f>'5 H Y H.A. Y GGII'!C18</f>
        <v>43</v>
      </c>
      <c r="E60" s="59"/>
      <c r="H60" s="35"/>
    </row>
    <row r="61" spans="1:8" ht="18" customHeight="1">
      <c r="A61" s="37" t="str">
        <f>'5 H Y H.A. Y GGII'!A19</f>
        <v>BIONDELLI BOSSO ANGELINA</v>
      </c>
      <c r="B61" s="49" t="str">
        <f>'5 H Y H.A. Y GGII'!B19</f>
        <v>SPGC</v>
      </c>
      <c r="C61" s="38" t="s">
        <v>10</v>
      </c>
      <c r="D61" s="39">
        <f>'5 H Y H.A. Y GGII'!C19</f>
        <v>43</v>
      </c>
      <c r="E61" s="59"/>
      <c r="H61" s="35"/>
    </row>
    <row r="62" spans="1:8" ht="18" customHeight="1">
      <c r="A62" s="37" t="str">
        <f>'5 H Y H.A. Y GGII'!A20</f>
        <v>MORIS VINUELA FELIPE</v>
      </c>
      <c r="B62" s="49" t="str">
        <f>'5 H Y H.A. Y GGII'!B20</f>
        <v>NGC</v>
      </c>
      <c r="C62" s="38" t="s">
        <v>10</v>
      </c>
      <c r="D62" s="39">
        <f>'5 H Y H.A. Y GGII'!C20</f>
        <v>46</v>
      </c>
      <c r="E62" s="59"/>
      <c r="H62" s="35"/>
    </row>
    <row r="63" spans="1:8" ht="18" customHeight="1">
      <c r="A63" s="37" t="str">
        <f>'5 H Y H.A. Y GGII'!A21</f>
        <v>CAJARAVILLA VINUELA JANA</v>
      </c>
      <c r="B63" s="49" t="str">
        <f>'5 H Y H.A. Y GGII'!B21</f>
        <v>NGC</v>
      </c>
      <c r="C63" s="38" t="s">
        <v>10</v>
      </c>
      <c r="D63" s="39">
        <f>'5 H Y H.A. Y GGII'!C21</f>
        <v>50</v>
      </c>
      <c r="E63" s="59"/>
      <c r="H63" s="35"/>
    </row>
    <row r="64" spans="1:8" ht="18" customHeight="1">
      <c r="A64" s="37" t="str">
        <f>'5 H Y H.A. Y GGII'!A22</f>
        <v>COZZOLI FLORENCIA</v>
      </c>
      <c r="B64" s="49" t="str">
        <f>'5 H Y H.A. Y GGII'!B22</f>
        <v>NGC</v>
      </c>
      <c r="C64" s="38" t="s">
        <v>10</v>
      </c>
      <c r="D64" s="39">
        <f>'5 H Y H.A. Y GGII'!C22</f>
        <v>50</v>
      </c>
      <c r="E64" s="59"/>
      <c r="H64" s="35"/>
    </row>
    <row r="65" spans="1:4" ht="19.5" thickBot="1"/>
    <row r="66" spans="1:4" ht="20.25" thickBot="1">
      <c r="A66" s="235" t="str">
        <f>'5 H Y H.A. Y GGII'!A26:C26</f>
        <v>GOLFISTAS INTEGRADOS</v>
      </c>
      <c r="B66" s="236"/>
      <c r="C66" s="236"/>
      <c r="D66" s="237"/>
    </row>
    <row r="67" spans="1:4" ht="20.25" thickBot="1">
      <c r="A67" s="4" t="s">
        <v>0</v>
      </c>
      <c r="B67" s="4" t="s">
        <v>9</v>
      </c>
      <c r="C67" s="41" t="s">
        <v>10</v>
      </c>
      <c r="D67" s="4" t="s">
        <v>22</v>
      </c>
    </row>
    <row r="68" spans="1:4" ht="19.5">
      <c r="A68" s="37" t="str">
        <f>'5 H Y H.A. Y GGII'!A28</f>
        <v>QUINTEROS VALENTIN</v>
      </c>
      <c r="B68" s="49" t="str">
        <f>'5 H Y H.A. Y GGII'!B28</f>
        <v>NGC</v>
      </c>
      <c r="C68" s="38" t="s">
        <v>10</v>
      </c>
      <c r="D68" s="39">
        <f>'5 H Y H.A. Y GGII'!C28</f>
        <v>26</v>
      </c>
    </row>
    <row r="69" spans="1:4" ht="19.5">
      <c r="A69" s="37" t="str">
        <f>'5 H Y H.A. Y GGII'!A29</f>
        <v>JESPERSEN JUAN PEDRO</v>
      </c>
      <c r="B69" s="49" t="str">
        <f>'5 H Y H.A. Y GGII'!B29</f>
        <v>NGC</v>
      </c>
      <c r="C69" s="38" t="s">
        <v>10</v>
      </c>
      <c r="D69" s="39">
        <f>'5 H Y H.A. Y GGII'!C29</f>
        <v>36</v>
      </c>
    </row>
    <row r="70" spans="1:4" ht="19.5">
      <c r="A70" s="37" t="str">
        <f>'5 H Y H.A. Y GGII'!A30</f>
        <v>MORANO JUAN CRUZ</v>
      </c>
      <c r="B70" s="49" t="str">
        <f>'5 H Y H.A. Y GGII'!B30</f>
        <v>NGC</v>
      </c>
      <c r="C70" s="38" t="s">
        <v>10</v>
      </c>
      <c r="D70" s="39">
        <f>'5 H Y H.A. Y GGII'!C30</f>
        <v>36</v>
      </c>
    </row>
    <row r="71" spans="1:4" ht="19.5">
      <c r="A71" s="37" t="str">
        <f>'5 H Y H.A. Y GGII'!A31</f>
        <v>RETTA PEDRO JOSE</v>
      </c>
      <c r="B71" s="49" t="str">
        <f>'5 H Y H.A. Y GGII'!B31</f>
        <v>NGC</v>
      </c>
      <c r="C71" s="38" t="s">
        <v>10</v>
      </c>
      <c r="D71" s="39">
        <f>'5 H Y H.A. Y GGII'!C31</f>
        <v>36</v>
      </c>
    </row>
    <row r="72" spans="1:4" ht="19.5">
      <c r="A72" s="37" t="str">
        <f>'5 H Y H.A. Y GGII'!A32</f>
        <v>RODRIGUEZ VILLEGAS SANTIAGO</v>
      </c>
      <c r="B72" s="49" t="str">
        <f>'5 H Y H.A. Y GGII'!B32</f>
        <v>NGC</v>
      </c>
      <c r="C72" s="38" t="s">
        <v>10</v>
      </c>
      <c r="D72" s="39">
        <f>'5 H Y H.A. Y GGII'!C32</f>
        <v>36</v>
      </c>
    </row>
    <row r="73" spans="1:4" ht="19.5">
      <c r="A73" s="37" t="str">
        <f>'5 H Y H.A. Y GGII'!A33</f>
        <v>KEEGAARD LISANDRO</v>
      </c>
      <c r="B73" s="49" t="str">
        <f>'5 H Y H.A. Y GGII'!B33</f>
        <v>NGC</v>
      </c>
      <c r="C73" s="38" t="s">
        <v>10</v>
      </c>
      <c r="D73" s="39">
        <f>'5 H Y H.A. Y GGII'!C33</f>
        <v>38</v>
      </c>
    </row>
    <row r="74" spans="1:4" ht="19.5">
      <c r="A74" s="37" t="str">
        <f>'5 H Y H.A. Y GGII'!A34</f>
        <v>LIOTTO FERNANDEZ MAXIMILIANO</v>
      </c>
      <c r="B74" s="49" t="str">
        <f>'5 H Y H.A. Y GGII'!B34</f>
        <v>NGC</v>
      </c>
      <c r="C74" s="38" t="s">
        <v>10</v>
      </c>
      <c r="D74" s="39">
        <f>'5 H Y H.A. Y GGII'!C34</f>
        <v>42</v>
      </c>
    </row>
  </sheetData>
  <mergeCells count="15">
    <mergeCell ref="A66:D66"/>
    <mergeCell ref="A1:D1"/>
    <mergeCell ref="A2:D2"/>
    <mergeCell ref="A3:D3"/>
    <mergeCell ref="A4:D4"/>
    <mergeCell ref="A5:D5"/>
    <mergeCell ref="A6:D6"/>
    <mergeCell ref="A50:D50"/>
    <mergeCell ref="A8:F8"/>
    <mergeCell ref="A14:F14"/>
    <mergeCell ref="A20:F20"/>
    <mergeCell ref="A26:F26"/>
    <mergeCell ref="A32:F32"/>
    <mergeCell ref="A38:F38"/>
    <mergeCell ref="A45:D4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/>
  </sheetPr>
  <dimension ref="A1:H19"/>
  <sheetViews>
    <sheetView workbookViewId="0">
      <selection activeCell="F13" sqref="F13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2" bestFit="1" customWidth="1"/>
    <col min="4" max="4" width="10.85546875" style="12" bestFit="1" customWidth="1"/>
    <col min="5" max="6" width="4.5703125" style="12" bestFit="1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34" t="str">
        <f>JUV!A1</f>
        <v>NECOCHEA GOLF CLUB</v>
      </c>
      <c r="B1" s="234"/>
      <c r="C1" s="234"/>
      <c r="D1" s="234"/>
      <c r="E1" s="59"/>
      <c r="H1" s="35"/>
    </row>
    <row r="2" spans="1:8" ht="19.5">
      <c r="A2" s="234" t="str">
        <f>JUV!A2</f>
        <v>32° PUTTER DE ORO JUNIOR</v>
      </c>
      <c r="B2" s="234"/>
      <c r="C2" s="234"/>
      <c r="D2" s="234"/>
      <c r="E2" s="59"/>
      <c r="H2" s="35"/>
    </row>
    <row r="3" spans="1:8" ht="19.5">
      <c r="A3" s="234" t="str">
        <f>JUV!A3</f>
        <v>FEDERACION REGIONAL DE GOLF MAR Y SIERRAS</v>
      </c>
      <c r="B3" s="234"/>
      <c r="C3" s="234"/>
      <c r="D3" s="234"/>
      <c r="E3" s="59"/>
      <c r="H3" s="35"/>
    </row>
    <row r="4" spans="1:8" ht="19.5">
      <c r="A4" s="242" t="e">
        <f>#REF!</f>
        <v>#REF!</v>
      </c>
      <c r="B4" s="242"/>
      <c r="C4" s="242"/>
      <c r="D4" s="242"/>
      <c r="E4" s="59"/>
      <c r="H4" s="35"/>
    </row>
    <row r="5" spans="1:8" ht="19.5">
      <c r="A5" s="234" t="s">
        <v>14</v>
      </c>
      <c r="B5" s="234"/>
      <c r="C5" s="234"/>
      <c r="D5" s="234"/>
      <c r="E5" s="59"/>
      <c r="H5" s="35"/>
    </row>
    <row r="6" spans="1:8" ht="19.5">
      <c r="A6" s="234" t="str">
        <f>JUV!A6</f>
        <v>LUNES 16 DE ENERO DE 2023</v>
      </c>
      <c r="B6" s="234"/>
      <c r="C6" s="234"/>
      <c r="D6" s="234"/>
      <c r="E6" s="59"/>
      <c r="H6" s="35"/>
    </row>
    <row r="7" spans="1:8" ht="20.25" thickBot="1">
      <c r="A7" s="102"/>
      <c r="B7" s="102"/>
      <c r="C7" s="102"/>
      <c r="D7" s="102"/>
      <c r="E7" s="59"/>
      <c r="H7" s="35"/>
    </row>
    <row r="8" spans="1:8" ht="20.25" thickBot="1">
      <c r="A8" s="235" t="e">
        <f>#REF!</f>
        <v>#REF!</v>
      </c>
      <c r="B8" s="236"/>
      <c r="C8" s="236"/>
      <c r="D8" s="236"/>
      <c r="E8" s="236"/>
      <c r="F8" s="237"/>
      <c r="H8" s="35"/>
    </row>
    <row r="9" spans="1:8" s="102" customFormat="1" ht="20.25" thickBot="1">
      <c r="A9" s="16" t="s">
        <v>0</v>
      </c>
      <c r="B9" s="104" t="s">
        <v>35</v>
      </c>
      <c r="C9" s="55" t="s">
        <v>21</v>
      </c>
      <c r="D9" s="56" t="s">
        <v>1</v>
      </c>
      <c r="E9" s="4" t="s">
        <v>4</v>
      </c>
      <c r="F9" s="4" t="s">
        <v>5</v>
      </c>
      <c r="H9" s="35"/>
    </row>
    <row r="10" spans="1:8" ht="20.25" thickBot="1">
      <c r="A10" s="37" t="e">
        <f>#REF!</f>
        <v>#REF!</v>
      </c>
      <c r="B10" s="106" t="e">
        <f>#REF!</f>
        <v>#REF!</v>
      </c>
      <c r="C10" s="38" t="e">
        <f>#REF!</f>
        <v>#REF!</v>
      </c>
      <c r="D10" s="49" t="e">
        <f>#REF!</f>
        <v>#REF!</v>
      </c>
      <c r="E10" s="61" t="e">
        <f>#REF!</f>
        <v>#REF!</v>
      </c>
      <c r="F10" s="60" t="s">
        <v>10</v>
      </c>
      <c r="G10" s="107" t="s">
        <v>26</v>
      </c>
      <c r="H10" s="35"/>
    </row>
    <row r="11" spans="1:8" ht="20.25" thickBot="1">
      <c r="A11" s="37" t="e">
        <f>#REF!</f>
        <v>#REF!</v>
      </c>
      <c r="B11" s="106" t="e">
        <f>#REF!</f>
        <v>#REF!</v>
      </c>
      <c r="C11" s="38" t="e">
        <f>#REF!</f>
        <v>#REF!</v>
      </c>
      <c r="D11" s="49" t="e">
        <f>#REF!</f>
        <v>#REF!</v>
      </c>
      <c r="E11" s="61" t="e">
        <f>#REF!</f>
        <v>#REF!</v>
      </c>
      <c r="F11" s="60" t="s">
        <v>10</v>
      </c>
      <c r="G11" s="107" t="s">
        <v>27</v>
      </c>
      <c r="H11" s="35"/>
    </row>
    <row r="12" spans="1:8" ht="20.25" thickBot="1">
      <c r="A12" s="37" t="e">
        <f>#REF!</f>
        <v>#REF!</v>
      </c>
      <c r="B12" s="106" t="e">
        <f>#REF!</f>
        <v>#REF!</v>
      </c>
      <c r="C12" s="38" t="e">
        <f>#REF!</f>
        <v>#REF!</v>
      </c>
      <c r="D12" s="49" t="e">
        <f>#REF!</f>
        <v>#REF!</v>
      </c>
      <c r="E12" s="61" t="e">
        <f>#REF!</f>
        <v>#REF!</v>
      </c>
      <c r="F12" s="121" t="s">
        <v>10</v>
      </c>
      <c r="G12" s="107" t="s">
        <v>56</v>
      </c>
      <c r="H12" s="35"/>
    </row>
    <row r="13" spans="1:8" ht="19.5">
      <c r="A13" s="44"/>
      <c r="B13" s="45"/>
      <c r="C13" s="46"/>
      <c r="D13" s="45"/>
      <c r="E13" s="103"/>
      <c r="F13" s="103"/>
      <c r="G13" s="103"/>
      <c r="H13" s="35"/>
    </row>
    <row r="14" spans="1:8" ht="19.5">
      <c r="A14" s="243" t="e">
        <f>#REF!</f>
        <v>#REF!</v>
      </c>
      <c r="B14" s="243"/>
      <c r="C14" s="243"/>
      <c r="D14" s="243"/>
      <c r="E14" s="243"/>
      <c r="F14" s="243"/>
      <c r="G14" s="103"/>
      <c r="H14" s="35"/>
    </row>
    <row r="15" spans="1:8" ht="19.5" thickBot="1">
      <c r="C15" s="40"/>
      <c r="E15" s="59"/>
      <c r="H15" s="35"/>
    </row>
    <row r="16" spans="1:8" ht="20.25" thickBot="1">
      <c r="A16" s="235" t="e">
        <f>#REF!</f>
        <v>#REF!</v>
      </c>
      <c r="B16" s="236"/>
      <c r="C16" s="236"/>
      <c r="D16" s="236"/>
      <c r="E16" s="236"/>
      <c r="F16" s="237"/>
      <c r="H16" s="35"/>
    </row>
    <row r="17" spans="1:8" s="102" customFormat="1" ht="20.25" thickBot="1">
      <c r="A17" s="16" t="s">
        <v>0</v>
      </c>
      <c r="B17" s="104" t="s">
        <v>9</v>
      </c>
      <c r="C17" s="55" t="s">
        <v>21</v>
      </c>
      <c r="D17" s="56" t="s">
        <v>1</v>
      </c>
      <c r="E17" s="4" t="s">
        <v>4</v>
      </c>
      <c r="F17" s="4" t="s">
        <v>5</v>
      </c>
      <c r="H17" s="35"/>
    </row>
    <row r="18" spans="1:8" ht="20.25" thickBot="1">
      <c r="A18" s="37" t="e">
        <f>#REF!</f>
        <v>#REF!</v>
      </c>
      <c r="B18" s="108" t="e">
        <f>#REF!</f>
        <v>#REF!</v>
      </c>
      <c r="C18" s="38" t="e">
        <f>#REF!</f>
        <v>#REF!</v>
      </c>
      <c r="D18" s="49" t="e">
        <f>#REF!</f>
        <v>#REF!</v>
      </c>
      <c r="E18" s="61" t="e">
        <f>#REF!</f>
        <v>#REF!</v>
      </c>
      <c r="F18" s="60" t="s">
        <v>10</v>
      </c>
      <c r="G18" s="107" t="s">
        <v>26</v>
      </c>
      <c r="H18" s="35"/>
    </row>
    <row r="19" spans="1:8" ht="20.25" thickBot="1">
      <c r="A19" s="37" t="e">
        <f>#REF!</f>
        <v>#REF!</v>
      </c>
      <c r="B19" s="108" t="e">
        <f>#REF!</f>
        <v>#REF!</v>
      </c>
      <c r="C19" s="38" t="e">
        <f>#REF!</f>
        <v>#REF!</v>
      </c>
      <c r="D19" s="49" t="e">
        <f>#REF!</f>
        <v>#REF!</v>
      </c>
      <c r="E19" s="61" t="e">
        <f>#REF!</f>
        <v>#REF!</v>
      </c>
      <c r="F19" s="60" t="s">
        <v>10</v>
      </c>
      <c r="G19" s="107" t="s">
        <v>27</v>
      </c>
      <c r="H19" s="35"/>
    </row>
  </sheetData>
  <mergeCells count="9">
    <mergeCell ref="A14:F14"/>
    <mergeCell ref="A8:F8"/>
    <mergeCell ref="A16:F16"/>
    <mergeCell ref="A1:D1"/>
    <mergeCell ref="A2:D2"/>
    <mergeCell ref="A3:D3"/>
    <mergeCell ref="A4:D4"/>
    <mergeCell ref="A5:D5"/>
    <mergeCell ref="A6:D6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/>
  </sheetPr>
  <dimension ref="A1:J64"/>
  <sheetViews>
    <sheetView topLeftCell="A31" workbookViewId="0">
      <selection activeCell="A42" sqref="A42"/>
    </sheetView>
  </sheetViews>
  <sheetFormatPr baseColWidth="10" defaultRowHeight="19.5"/>
  <cols>
    <col min="1" max="1" width="33.140625" style="113" bestFit="1" customWidth="1"/>
    <col min="2" max="2" width="16.7109375" style="105" bestFit="1" customWidth="1"/>
    <col min="3" max="3" width="9.85546875" style="26" bestFit="1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2.28515625" style="115" customWidth="1"/>
    <col min="10" max="10" width="4.42578125" style="9" bestFit="1" customWidth="1"/>
    <col min="11" max="16384" width="11.42578125" style="9"/>
  </cols>
  <sheetData>
    <row r="1" spans="1:10">
      <c r="A1" s="234" t="str">
        <f>JUV!A1</f>
        <v>NECOCHEA GOLF CLUB</v>
      </c>
      <c r="B1" s="234"/>
      <c r="C1" s="234"/>
      <c r="D1" s="234"/>
      <c r="E1" s="234"/>
      <c r="F1" s="234"/>
      <c r="G1" s="234"/>
      <c r="H1" s="234"/>
      <c r="I1" s="114"/>
      <c r="J1" s="35"/>
    </row>
    <row r="2" spans="1:10">
      <c r="A2" s="241" t="str">
        <f>JUV!A2</f>
        <v>32° PUTTER DE ORO JUNIOR</v>
      </c>
      <c r="B2" s="241"/>
      <c r="C2" s="241"/>
      <c r="D2" s="241"/>
      <c r="E2" s="241"/>
      <c r="F2" s="241"/>
      <c r="G2" s="241"/>
      <c r="H2" s="241"/>
      <c r="I2" s="114"/>
      <c r="J2" s="35"/>
    </row>
    <row r="3" spans="1:10">
      <c r="A3" s="234" t="s">
        <v>7</v>
      </c>
      <c r="B3" s="234"/>
      <c r="C3" s="234"/>
      <c r="D3" s="234"/>
      <c r="E3" s="234"/>
      <c r="F3" s="234"/>
      <c r="G3" s="234"/>
      <c r="H3" s="234"/>
      <c r="I3" s="114"/>
      <c r="J3" s="35"/>
    </row>
    <row r="4" spans="1:10" ht="37.5">
      <c r="A4" s="244" t="e">
        <f>#REF!</f>
        <v>#REF!</v>
      </c>
      <c r="B4" s="244"/>
      <c r="C4" s="244"/>
      <c r="D4" s="244"/>
      <c r="E4" s="244"/>
      <c r="F4" s="244"/>
      <c r="G4" s="244"/>
      <c r="H4" s="244"/>
      <c r="I4" s="114"/>
      <c r="J4" s="35"/>
    </row>
    <row r="5" spans="1:10">
      <c r="A5" s="234" t="str">
        <f>JUV!A5</f>
        <v>DOS VUELTAS DE 9 HOYOS MEDAL PLAY</v>
      </c>
      <c r="B5" s="234"/>
      <c r="C5" s="234"/>
      <c r="D5" s="234"/>
      <c r="E5" s="234"/>
      <c r="F5" s="234"/>
      <c r="G5" s="234"/>
      <c r="H5" s="234"/>
      <c r="I5" s="114"/>
      <c r="J5" s="35"/>
    </row>
    <row r="6" spans="1:10" ht="20.25" thickBot="1">
      <c r="A6" s="234" t="str">
        <f>JUV!A6</f>
        <v>LUNES 16 DE ENERO DE 2023</v>
      </c>
      <c r="B6" s="234"/>
      <c r="C6" s="234"/>
      <c r="D6" s="234"/>
      <c r="E6" s="234"/>
      <c r="F6" s="234"/>
      <c r="G6" s="234"/>
      <c r="H6" s="234"/>
      <c r="I6" s="114"/>
      <c r="J6" s="35"/>
    </row>
    <row r="7" spans="1:10" ht="20.25" hidden="1" thickBot="1">
      <c r="A7" s="235" t="e">
        <f>JUV!#REF!</f>
        <v>#REF!</v>
      </c>
      <c r="B7" s="236"/>
      <c r="C7" s="236"/>
      <c r="D7" s="236"/>
      <c r="E7" s="236"/>
      <c r="F7" s="236"/>
      <c r="G7" s="236"/>
      <c r="H7" s="237"/>
      <c r="I7" s="114"/>
      <c r="J7" s="35"/>
    </row>
    <row r="8" spans="1:10" ht="20.25" hidden="1" thickBot="1">
      <c r="A8" s="111" t="s">
        <v>6</v>
      </c>
      <c r="B8" s="110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14"/>
      <c r="J8" s="35"/>
    </row>
    <row r="9" spans="1:10" ht="20.100000000000001" hidden="1" customHeight="1">
      <c r="A9" s="112" t="e">
        <f>JUV!#REF!</f>
        <v>#REF!</v>
      </c>
      <c r="B9" s="109" t="e">
        <f>JUV!#REF!</f>
        <v>#REF!</v>
      </c>
      <c r="C9" s="25" t="e">
        <f>JUV!#REF!</f>
        <v>#REF!</v>
      </c>
      <c r="D9" s="20" t="e">
        <f>JUV!#REF!</f>
        <v>#REF!</v>
      </c>
      <c r="E9" s="20" t="e">
        <f>JUV!#REF!</f>
        <v>#REF!</v>
      </c>
      <c r="F9" s="20" t="e">
        <f>JUV!#REF!</f>
        <v>#REF!</v>
      </c>
      <c r="G9" s="20" t="e">
        <f>JUV!#REF!</f>
        <v>#REF!</v>
      </c>
      <c r="H9" s="28" t="s">
        <v>10</v>
      </c>
      <c r="I9" s="107" t="s">
        <v>15</v>
      </c>
      <c r="J9" s="35"/>
    </row>
    <row r="10" spans="1:10" ht="20.100000000000001" hidden="1" customHeight="1">
      <c r="A10" s="112" t="e">
        <f>JUV!#REF!</f>
        <v>#REF!</v>
      </c>
      <c r="B10" s="109" t="e">
        <f>JUV!#REF!</f>
        <v>#REF!</v>
      </c>
      <c r="C10" s="25" t="e">
        <f>JUV!#REF!</f>
        <v>#REF!</v>
      </c>
      <c r="D10" s="20" t="e">
        <f>JUV!#REF!</f>
        <v>#REF!</v>
      </c>
      <c r="E10" s="20" t="e">
        <f>JUV!#REF!</f>
        <v>#REF!</v>
      </c>
      <c r="F10" s="20" t="e">
        <f>JUV!#REF!</f>
        <v>#REF!</v>
      </c>
      <c r="G10" s="20" t="e">
        <f>JUV!#REF!</f>
        <v>#REF!</v>
      </c>
      <c r="H10" s="28" t="s">
        <v>10</v>
      </c>
      <c r="I10" s="107" t="s">
        <v>16</v>
      </c>
      <c r="J10" s="35"/>
    </row>
    <row r="11" spans="1:10" ht="20.100000000000001" hidden="1" customHeight="1">
      <c r="A11" s="112"/>
      <c r="B11" s="109"/>
      <c r="C11" s="25"/>
      <c r="D11" s="20"/>
      <c r="E11" s="20"/>
      <c r="F11" s="20"/>
      <c r="G11" s="31">
        <f>SUM(E11:F11)</f>
        <v>0</v>
      </c>
      <c r="H11" s="28">
        <f>SUM(G11-D11)</f>
        <v>0</v>
      </c>
      <c r="I11" s="107" t="s">
        <v>17</v>
      </c>
      <c r="J11" s="35"/>
    </row>
    <row r="12" spans="1:10" ht="20.100000000000001" hidden="1" customHeight="1">
      <c r="A12" s="112"/>
      <c r="B12" s="109"/>
      <c r="C12" s="25"/>
      <c r="D12" s="20"/>
      <c r="E12" s="20"/>
      <c r="F12" s="20"/>
      <c r="G12" s="31">
        <f>SUM(E12:F12)</f>
        <v>0</v>
      </c>
      <c r="H12" s="28">
        <f>SUM(G12-D12)</f>
        <v>0</v>
      </c>
      <c r="I12" s="107" t="s">
        <v>18</v>
      </c>
      <c r="J12" s="35"/>
    </row>
    <row r="13" spans="1:10" ht="20.25" thickBot="1">
      <c r="A13" s="235" t="e">
        <f>#REF!</f>
        <v>#REF!</v>
      </c>
      <c r="B13" s="236"/>
      <c r="C13" s="236"/>
      <c r="D13" s="236"/>
      <c r="E13" s="236"/>
      <c r="F13" s="236"/>
      <c r="G13" s="236"/>
      <c r="H13" s="237"/>
      <c r="I13" s="63"/>
      <c r="J13" s="35"/>
    </row>
    <row r="14" spans="1:10" ht="20.25" thickBot="1">
      <c r="A14" s="111" t="s">
        <v>6</v>
      </c>
      <c r="B14" s="110" t="s">
        <v>35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14"/>
      <c r="J14" s="35"/>
    </row>
    <row r="15" spans="1:10" ht="20.100000000000001" customHeight="1" thickBot="1">
      <c r="A15" s="112" t="e">
        <f>#REF!</f>
        <v>#REF!</v>
      </c>
      <c r="B15" s="109" t="e">
        <f>#REF!</f>
        <v>#REF!</v>
      </c>
      <c r="C15" s="25" t="e">
        <f>#REF!</f>
        <v>#REF!</v>
      </c>
      <c r="D15" s="20" t="e">
        <f>#REF!</f>
        <v>#REF!</v>
      </c>
      <c r="E15" s="20" t="e">
        <f>#REF!</f>
        <v>#REF!</v>
      </c>
      <c r="F15" s="20" t="e">
        <f>#REF!</f>
        <v>#REF!</v>
      </c>
      <c r="G15" s="20" t="e">
        <f>#REF!</f>
        <v>#REF!</v>
      </c>
      <c r="H15" s="28" t="s">
        <v>10</v>
      </c>
      <c r="I15" s="107" t="s">
        <v>26</v>
      </c>
      <c r="J15" s="35" t="s">
        <v>59</v>
      </c>
    </row>
    <row r="16" spans="1:10" ht="20.25" thickBot="1"/>
    <row r="17" spans="1:10" ht="20.25" thickBot="1">
      <c r="A17" s="235" t="e">
        <f>#REF!</f>
        <v>#REF!</v>
      </c>
      <c r="B17" s="236"/>
      <c r="C17" s="236"/>
      <c r="D17" s="236"/>
      <c r="E17" s="236"/>
      <c r="F17" s="236"/>
      <c r="G17" s="236"/>
      <c r="H17" s="237"/>
      <c r="I17" s="63"/>
    </row>
    <row r="18" spans="1:10" ht="20.25" thickBot="1">
      <c r="A18" s="111" t="s">
        <v>0</v>
      </c>
      <c r="B18" s="110" t="s">
        <v>35</v>
      </c>
      <c r="C18" s="24" t="s">
        <v>21</v>
      </c>
      <c r="D18" s="4" t="s">
        <v>1</v>
      </c>
      <c r="E18" s="4" t="s">
        <v>2</v>
      </c>
      <c r="F18" s="4" t="s">
        <v>3</v>
      </c>
      <c r="G18" s="4" t="s">
        <v>4</v>
      </c>
      <c r="H18" s="4" t="s">
        <v>5</v>
      </c>
      <c r="I18" s="114"/>
    </row>
    <row r="19" spans="1:10" ht="20.25" thickBot="1">
      <c r="A19" s="112" t="s">
        <v>38</v>
      </c>
      <c r="B19" s="109" t="s">
        <v>33</v>
      </c>
      <c r="C19" s="25">
        <v>39213</v>
      </c>
      <c r="D19" s="20">
        <v>11</v>
      </c>
      <c r="E19" s="20">
        <v>40</v>
      </c>
      <c r="F19" s="20">
        <v>37</v>
      </c>
      <c r="G19" s="20">
        <f t="shared" ref="G19:G24" si="0">SUM(E19:F19)</f>
        <v>77</v>
      </c>
      <c r="H19" s="28" t="s">
        <v>10</v>
      </c>
      <c r="I19" s="107" t="s">
        <v>26</v>
      </c>
      <c r="J19" s="9" t="s">
        <v>59</v>
      </c>
    </row>
    <row r="20" spans="1:10" ht="20.25" thickBot="1">
      <c r="A20" s="112" t="s">
        <v>41</v>
      </c>
      <c r="B20" s="109" t="s">
        <v>34</v>
      </c>
      <c r="C20" s="25">
        <v>39643</v>
      </c>
      <c r="D20" s="20">
        <v>26</v>
      </c>
      <c r="E20" s="20">
        <v>47</v>
      </c>
      <c r="F20" s="20">
        <v>49</v>
      </c>
      <c r="G20" s="20">
        <f t="shared" si="0"/>
        <v>96</v>
      </c>
      <c r="H20" s="28" t="s">
        <v>10</v>
      </c>
      <c r="I20" s="107" t="s">
        <v>27</v>
      </c>
      <c r="J20" s="9" t="s">
        <v>59</v>
      </c>
    </row>
    <row r="21" spans="1:10" ht="20.25" thickBot="1">
      <c r="A21" s="112" t="s">
        <v>37</v>
      </c>
      <c r="B21" s="109" t="s">
        <v>33</v>
      </c>
      <c r="C21" s="25">
        <v>40532</v>
      </c>
      <c r="D21" s="20">
        <v>26</v>
      </c>
      <c r="E21" s="20">
        <v>50</v>
      </c>
      <c r="F21" s="20">
        <v>49</v>
      </c>
      <c r="G21" s="20">
        <f t="shared" si="0"/>
        <v>99</v>
      </c>
      <c r="H21" s="28" t="s">
        <v>10</v>
      </c>
      <c r="I21" s="107" t="s">
        <v>56</v>
      </c>
      <c r="J21" s="9" t="s">
        <v>59</v>
      </c>
    </row>
    <row r="22" spans="1:10" ht="20.25" thickBot="1">
      <c r="A22" s="112" t="s">
        <v>39</v>
      </c>
      <c r="B22" s="109" t="s">
        <v>33</v>
      </c>
      <c r="C22" s="25">
        <v>40366</v>
      </c>
      <c r="D22" s="20">
        <v>46</v>
      </c>
      <c r="E22" s="20">
        <v>61</v>
      </c>
      <c r="F22" s="20">
        <v>54</v>
      </c>
      <c r="G22" s="20">
        <f t="shared" si="0"/>
        <v>115</v>
      </c>
      <c r="H22" s="28">
        <f>SUM(G22-D22)</f>
        <v>69</v>
      </c>
      <c r="I22" s="107" t="s">
        <v>17</v>
      </c>
      <c r="J22" s="9" t="s">
        <v>59</v>
      </c>
    </row>
    <row r="23" spans="1:10" ht="20.25" thickBot="1">
      <c r="A23" s="112" t="s">
        <v>36</v>
      </c>
      <c r="B23" s="109" t="s">
        <v>33</v>
      </c>
      <c r="C23" s="25">
        <v>40465</v>
      </c>
      <c r="D23" s="20">
        <v>25</v>
      </c>
      <c r="E23" s="20">
        <v>53</v>
      </c>
      <c r="F23" s="20">
        <v>52</v>
      </c>
      <c r="G23" s="20">
        <f t="shared" si="0"/>
        <v>105</v>
      </c>
      <c r="H23" s="28">
        <f>SUM(G23-D23)</f>
        <v>80</v>
      </c>
      <c r="I23" s="107" t="s">
        <v>18</v>
      </c>
      <c r="J23" s="9" t="s">
        <v>59</v>
      </c>
    </row>
    <row r="24" spans="1:10" ht="20.25" thickBot="1">
      <c r="A24" s="112" t="s">
        <v>40</v>
      </c>
      <c r="B24" s="109" t="s">
        <v>34</v>
      </c>
      <c r="C24" s="25">
        <v>40469</v>
      </c>
      <c r="D24" s="20">
        <v>59</v>
      </c>
      <c r="E24" s="20">
        <v>74</v>
      </c>
      <c r="F24" s="20">
        <v>65</v>
      </c>
      <c r="G24" s="20">
        <f t="shared" si="0"/>
        <v>139</v>
      </c>
      <c r="H24" s="28">
        <f>SUM(G24-D24)</f>
        <v>80</v>
      </c>
      <c r="I24" s="107" t="s">
        <v>57</v>
      </c>
      <c r="J24" s="9" t="s">
        <v>59</v>
      </c>
    </row>
    <row r="26" spans="1:10" ht="37.5">
      <c r="A26" s="244" t="e">
        <f>#REF!</f>
        <v>#REF!</v>
      </c>
      <c r="B26" s="244"/>
      <c r="C26" s="244"/>
      <c r="D26" s="244"/>
      <c r="E26" s="244"/>
      <c r="F26" s="244"/>
      <c r="G26" s="244"/>
      <c r="H26" s="244"/>
    </row>
    <row r="27" spans="1:10" ht="20.25" thickBot="1"/>
    <row r="28" spans="1:10" ht="20.25" thickBot="1">
      <c r="A28" s="235" t="e">
        <f>#REF!</f>
        <v>#REF!</v>
      </c>
      <c r="B28" s="236"/>
      <c r="C28" s="236"/>
      <c r="D28" s="236"/>
      <c r="E28" s="236"/>
      <c r="F28" s="236"/>
      <c r="G28" s="236"/>
      <c r="H28" s="237"/>
      <c r="I28" s="63"/>
    </row>
    <row r="29" spans="1:10" ht="20.25" thickBot="1">
      <c r="A29" s="111" t="s">
        <v>6</v>
      </c>
      <c r="B29" s="110" t="s">
        <v>35</v>
      </c>
      <c r="C29" s="24" t="s">
        <v>21</v>
      </c>
      <c r="D29" s="4" t="s">
        <v>1</v>
      </c>
      <c r="E29" s="4" t="s">
        <v>2</v>
      </c>
      <c r="F29" s="4" t="s">
        <v>3</v>
      </c>
      <c r="G29" s="4" t="s">
        <v>4</v>
      </c>
      <c r="H29" s="4" t="s">
        <v>5</v>
      </c>
      <c r="I29" s="114"/>
    </row>
    <row r="30" spans="1:10" ht="20.25" thickBot="1">
      <c r="A30" s="112" t="s">
        <v>46</v>
      </c>
      <c r="B30" s="109" t="s">
        <v>58</v>
      </c>
      <c r="C30" s="25">
        <v>39932</v>
      </c>
      <c r="D30" s="20">
        <v>14</v>
      </c>
      <c r="E30" s="20">
        <v>44</v>
      </c>
      <c r="F30" s="20">
        <v>41</v>
      </c>
      <c r="G30" s="20">
        <f t="shared" ref="G30:G35" si="1">SUM(E30:F30)</f>
        <v>85</v>
      </c>
      <c r="H30" s="28" t="s">
        <v>10</v>
      </c>
      <c r="I30" s="107" t="s">
        <v>26</v>
      </c>
      <c r="J30" s="9" t="s">
        <v>59</v>
      </c>
    </row>
    <row r="31" spans="1:10" ht="20.25" thickBot="1">
      <c r="A31" s="112" t="s">
        <v>44</v>
      </c>
      <c r="B31" s="109" t="s">
        <v>58</v>
      </c>
      <c r="C31" s="25">
        <v>39591</v>
      </c>
      <c r="D31" s="20">
        <v>19</v>
      </c>
      <c r="E31" s="20">
        <v>46</v>
      </c>
      <c r="F31" s="20">
        <v>50</v>
      </c>
      <c r="G31" s="20">
        <f t="shared" si="1"/>
        <v>96</v>
      </c>
      <c r="H31" s="28" t="s">
        <v>10</v>
      </c>
      <c r="I31" s="107" t="s">
        <v>27</v>
      </c>
      <c r="J31" s="9" t="s">
        <v>59</v>
      </c>
    </row>
    <row r="32" spans="1:10" ht="20.25" thickBot="1">
      <c r="A32" s="112" t="s">
        <v>47</v>
      </c>
      <c r="B32" s="109" t="s">
        <v>58</v>
      </c>
      <c r="C32" s="25">
        <v>39869</v>
      </c>
      <c r="D32" s="20">
        <v>22</v>
      </c>
      <c r="E32" s="20">
        <v>53</v>
      </c>
      <c r="F32" s="20">
        <v>50</v>
      </c>
      <c r="G32" s="20">
        <f t="shared" si="1"/>
        <v>103</v>
      </c>
      <c r="H32" s="28" t="s">
        <v>10</v>
      </c>
      <c r="I32" s="107" t="s">
        <v>56</v>
      </c>
      <c r="J32" s="9" t="s">
        <v>59</v>
      </c>
    </row>
    <row r="33" spans="1:10" ht="20.25" thickBot="1">
      <c r="A33" s="112" t="s">
        <v>48</v>
      </c>
      <c r="B33" s="109" t="s">
        <v>58</v>
      </c>
      <c r="C33" s="25">
        <v>40056</v>
      </c>
      <c r="D33" s="20">
        <v>42</v>
      </c>
      <c r="E33" s="20">
        <v>53</v>
      </c>
      <c r="F33" s="20">
        <v>58</v>
      </c>
      <c r="G33" s="20">
        <f t="shared" si="1"/>
        <v>111</v>
      </c>
      <c r="H33" s="28">
        <f>SUM(G33-D33)</f>
        <v>69</v>
      </c>
      <c r="I33" s="107" t="s">
        <v>17</v>
      </c>
      <c r="J33" s="9" t="s">
        <v>59</v>
      </c>
    </row>
    <row r="34" spans="1:10" ht="20.25" thickBot="1">
      <c r="A34" s="112" t="s">
        <v>43</v>
      </c>
      <c r="B34" s="109" t="s">
        <v>58</v>
      </c>
      <c r="C34" s="25">
        <v>39425</v>
      </c>
      <c r="D34" s="20">
        <v>47</v>
      </c>
      <c r="E34" s="20">
        <v>63</v>
      </c>
      <c r="F34" s="20">
        <v>61</v>
      </c>
      <c r="G34" s="20">
        <f t="shared" si="1"/>
        <v>124</v>
      </c>
      <c r="H34" s="28">
        <f>SUM(G34-D34)</f>
        <v>77</v>
      </c>
      <c r="I34" s="107" t="s">
        <v>18</v>
      </c>
      <c r="J34" s="9" t="s">
        <v>59</v>
      </c>
    </row>
    <row r="35" spans="1:10" ht="20.25" thickBot="1">
      <c r="A35" s="112" t="s">
        <v>45</v>
      </c>
      <c r="B35" s="109" t="s">
        <v>58</v>
      </c>
      <c r="C35" s="25">
        <v>39177</v>
      </c>
      <c r="D35" s="20">
        <v>26</v>
      </c>
      <c r="E35" s="20">
        <v>55</v>
      </c>
      <c r="F35" s="20">
        <v>53</v>
      </c>
      <c r="G35" s="20">
        <f t="shared" si="1"/>
        <v>108</v>
      </c>
      <c r="H35" s="28">
        <f>SUM(G35-D35)</f>
        <v>82</v>
      </c>
      <c r="I35" s="107" t="s">
        <v>57</v>
      </c>
      <c r="J35" s="9" t="s">
        <v>59</v>
      </c>
    </row>
    <row r="36" spans="1:10" ht="20.25" thickBot="1"/>
    <row r="37" spans="1:10" ht="20.25" thickBot="1">
      <c r="A37" s="235" t="e">
        <f>#REF!</f>
        <v>#REF!</v>
      </c>
      <c r="B37" s="236"/>
      <c r="C37" s="236"/>
      <c r="D37" s="236"/>
      <c r="E37" s="236"/>
      <c r="F37" s="236"/>
      <c r="G37" s="236"/>
      <c r="H37" s="237"/>
      <c r="I37" s="63"/>
    </row>
    <row r="38" spans="1:10" ht="20.25" thickBot="1">
      <c r="A38" s="111" t="s">
        <v>6</v>
      </c>
      <c r="B38" s="110" t="s">
        <v>35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14"/>
    </row>
    <row r="39" spans="1:10" ht="20.25" thickBot="1">
      <c r="A39" s="112" t="e">
        <f>#REF!</f>
        <v>#REF!</v>
      </c>
      <c r="B39" s="109" t="e">
        <f>#REF!</f>
        <v>#REF!</v>
      </c>
      <c r="C39" s="25" t="e">
        <f>#REF!</f>
        <v>#REF!</v>
      </c>
      <c r="D39" s="20" t="e">
        <f>#REF!</f>
        <v>#REF!</v>
      </c>
      <c r="E39" s="20" t="e">
        <f>#REF!</f>
        <v>#REF!</v>
      </c>
      <c r="F39" s="20" t="e">
        <f>#REF!</f>
        <v>#REF!</v>
      </c>
      <c r="G39" s="20" t="e">
        <f>#REF!</f>
        <v>#REF!</v>
      </c>
      <c r="H39" s="28" t="s">
        <v>10</v>
      </c>
      <c r="I39" s="107" t="s">
        <v>26</v>
      </c>
    </row>
    <row r="40" spans="1:10" ht="20.25" thickBot="1">
      <c r="A40" s="112" t="e">
        <f>#REF!</f>
        <v>#REF!</v>
      </c>
      <c r="B40" s="109" t="e">
        <f>#REF!</f>
        <v>#REF!</v>
      </c>
      <c r="C40" s="25" t="e">
        <f>#REF!</f>
        <v>#REF!</v>
      </c>
      <c r="D40" s="20" t="e">
        <f>#REF!</f>
        <v>#REF!</v>
      </c>
      <c r="E40" s="20" t="e">
        <f>#REF!</f>
        <v>#REF!</v>
      </c>
      <c r="F40" s="20" t="e">
        <f>#REF!</f>
        <v>#REF!</v>
      </c>
      <c r="G40" s="20" t="e">
        <f>#REF!</f>
        <v>#REF!</v>
      </c>
      <c r="H40" s="28" t="s">
        <v>10</v>
      </c>
      <c r="I40" s="107" t="s">
        <v>27</v>
      </c>
    </row>
    <row r="41" spans="1:10" ht="20.25" thickBot="1">
      <c r="A41" s="112" t="e">
        <f>#REF!</f>
        <v>#REF!</v>
      </c>
      <c r="B41" s="109" t="e">
        <f>#REF!</f>
        <v>#REF!</v>
      </c>
      <c r="C41" s="25" t="e">
        <f>#REF!</f>
        <v>#REF!</v>
      </c>
      <c r="D41" s="20" t="e">
        <f>#REF!</f>
        <v>#REF!</v>
      </c>
      <c r="E41" s="20" t="e">
        <f>#REF!</f>
        <v>#REF!</v>
      </c>
      <c r="F41" s="20" t="e">
        <f>#REF!</f>
        <v>#REF!</v>
      </c>
      <c r="G41" s="20" t="e">
        <f>#REF!</f>
        <v>#REF!</v>
      </c>
      <c r="H41" s="28" t="s">
        <v>10</v>
      </c>
      <c r="I41" s="107" t="s">
        <v>56</v>
      </c>
    </row>
    <row r="42" spans="1:10" ht="20.25" thickBot="1">
      <c r="A42" s="112"/>
      <c r="B42" s="109"/>
      <c r="C42" s="25"/>
      <c r="D42" s="20"/>
      <c r="E42" s="20"/>
      <c r="F42" s="20"/>
      <c r="G42" s="20"/>
      <c r="H42" s="28"/>
      <c r="I42" s="107" t="s">
        <v>17</v>
      </c>
    </row>
    <row r="43" spans="1:10" ht="20.25" thickBot="1">
      <c r="A43" s="112"/>
      <c r="B43" s="109"/>
      <c r="C43" s="25"/>
      <c r="D43" s="20"/>
      <c r="E43" s="20"/>
      <c r="F43" s="20"/>
      <c r="G43" s="20"/>
      <c r="H43" s="28"/>
      <c r="I43" s="107" t="s">
        <v>18</v>
      </c>
    </row>
    <row r="44" spans="1:10" ht="20.25" thickBot="1">
      <c r="A44" s="112"/>
      <c r="B44" s="109"/>
      <c r="C44" s="25"/>
      <c r="D44" s="20"/>
      <c r="E44" s="20"/>
      <c r="F44" s="20"/>
      <c r="G44" s="20"/>
      <c r="H44" s="28"/>
      <c r="I44" s="107" t="s">
        <v>57</v>
      </c>
    </row>
    <row r="45" spans="1:10">
      <c r="A45" s="116"/>
      <c r="B45" s="120"/>
      <c r="C45" s="117"/>
      <c r="D45" s="45"/>
      <c r="E45" s="45"/>
      <c r="F45" s="45"/>
      <c r="G45" s="45"/>
      <c r="H45" s="118"/>
      <c r="I45" s="119"/>
    </row>
    <row r="46" spans="1:10">
      <c r="A46" s="116"/>
      <c r="B46" s="120"/>
      <c r="C46" s="117"/>
      <c r="D46" s="45"/>
      <c r="E46" s="45"/>
      <c r="F46" s="45"/>
      <c r="G46" s="45"/>
      <c r="H46" s="118"/>
      <c r="I46" s="119"/>
    </row>
    <row r="47" spans="1:10" ht="20.25" thickBot="1"/>
    <row r="48" spans="1:10" ht="20.25" thickBot="1">
      <c r="A48" s="235" t="e">
        <f>#REF!</f>
        <v>#REF!</v>
      </c>
      <c r="B48" s="236"/>
      <c r="C48" s="236"/>
      <c r="D48" s="236"/>
      <c r="E48" s="236"/>
      <c r="F48" s="236"/>
      <c r="G48" s="236"/>
      <c r="H48" s="237"/>
      <c r="I48" s="63"/>
    </row>
    <row r="49" spans="1:10" ht="20.25" thickBot="1">
      <c r="A49" s="111" t="s">
        <v>0</v>
      </c>
      <c r="B49" s="110" t="s">
        <v>35</v>
      </c>
      <c r="C49" s="24" t="s">
        <v>21</v>
      </c>
      <c r="D49" s="4" t="s">
        <v>1</v>
      </c>
      <c r="E49" s="4" t="s">
        <v>2</v>
      </c>
      <c r="F49" s="4" t="s">
        <v>3</v>
      </c>
      <c r="G49" s="4" t="s">
        <v>4</v>
      </c>
      <c r="H49" s="4" t="s">
        <v>5</v>
      </c>
      <c r="I49" s="114"/>
    </row>
    <row r="50" spans="1:10" ht="20.25" thickBot="1">
      <c r="A50" s="112" t="s">
        <v>52</v>
      </c>
      <c r="B50" s="109" t="s">
        <v>42</v>
      </c>
      <c r="C50" s="25">
        <v>39105</v>
      </c>
      <c r="D50" s="20">
        <v>3</v>
      </c>
      <c r="E50" s="20">
        <v>41</v>
      </c>
      <c r="F50" s="20">
        <v>37</v>
      </c>
      <c r="G50" s="20">
        <f t="shared" ref="G50:G55" si="2">SUM(E50:F50)</f>
        <v>78</v>
      </c>
      <c r="H50" s="28" t="s">
        <v>10</v>
      </c>
      <c r="I50" s="107" t="s">
        <v>26</v>
      </c>
      <c r="J50" s="9" t="s">
        <v>59</v>
      </c>
    </row>
    <row r="51" spans="1:10" ht="20.25" thickBot="1">
      <c r="A51" s="112" t="s">
        <v>50</v>
      </c>
      <c r="B51" s="109" t="s">
        <v>58</v>
      </c>
      <c r="C51" s="25">
        <v>39205</v>
      </c>
      <c r="D51" s="20">
        <v>10</v>
      </c>
      <c r="E51" s="20">
        <v>38</v>
      </c>
      <c r="F51" s="20">
        <v>41</v>
      </c>
      <c r="G51" s="20">
        <f t="shared" si="2"/>
        <v>79</v>
      </c>
      <c r="H51" s="28" t="s">
        <v>10</v>
      </c>
      <c r="I51" s="107" t="s">
        <v>27</v>
      </c>
      <c r="J51" s="9" t="s">
        <v>59</v>
      </c>
    </row>
    <row r="52" spans="1:10" ht="20.25" thickBot="1">
      <c r="A52" s="112" t="s">
        <v>49</v>
      </c>
      <c r="B52" s="109" t="s">
        <v>32</v>
      </c>
      <c r="C52" s="25">
        <v>39467</v>
      </c>
      <c r="D52" s="20">
        <v>12</v>
      </c>
      <c r="E52" s="20">
        <v>38</v>
      </c>
      <c r="F52" s="20">
        <v>44</v>
      </c>
      <c r="G52" s="20">
        <f t="shared" si="2"/>
        <v>82</v>
      </c>
      <c r="H52" s="28" t="s">
        <v>10</v>
      </c>
      <c r="I52" s="107" t="s">
        <v>56</v>
      </c>
      <c r="J52" s="9" t="s">
        <v>59</v>
      </c>
    </row>
    <row r="53" spans="1:10" ht="20.25" thickBot="1">
      <c r="A53" s="112" t="s">
        <v>54</v>
      </c>
      <c r="B53" s="109" t="s">
        <v>53</v>
      </c>
      <c r="C53" s="25">
        <v>39770</v>
      </c>
      <c r="D53" s="20">
        <v>10</v>
      </c>
      <c r="E53" s="20">
        <v>40</v>
      </c>
      <c r="F53" s="20">
        <v>38</v>
      </c>
      <c r="G53" s="20">
        <f t="shared" si="2"/>
        <v>78</v>
      </c>
      <c r="H53" s="28">
        <f>SUM(G53-D53)</f>
        <v>68</v>
      </c>
      <c r="I53" s="107" t="s">
        <v>17</v>
      </c>
      <c r="J53" s="9" t="s">
        <v>59</v>
      </c>
    </row>
    <row r="54" spans="1:10" ht="20.25" thickBot="1">
      <c r="A54" s="112" t="s">
        <v>55</v>
      </c>
      <c r="B54" s="109" t="s">
        <v>53</v>
      </c>
      <c r="C54" s="25">
        <v>39785</v>
      </c>
      <c r="D54" s="20">
        <v>32</v>
      </c>
      <c r="E54" s="20">
        <v>50</v>
      </c>
      <c r="F54" s="20">
        <v>51</v>
      </c>
      <c r="G54" s="20">
        <f t="shared" si="2"/>
        <v>101</v>
      </c>
      <c r="H54" s="28">
        <f>SUM(G54-D54)</f>
        <v>69</v>
      </c>
      <c r="I54" s="107" t="s">
        <v>18</v>
      </c>
      <c r="J54" s="9" t="s">
        <v>59</v>
      </c>
    </row>
    <row r="55" spans="1:10" ht="20.25" thickBot="1">
      <c r="A55" s="112" t="s">
        <v>51</v>
      </c>
      <c r="B55" s="109" t="s">
        <v>58</v>
      </c>
      <c r="C55" s="25">
        <v>39755</v>
      </c>
      <c r="D55" s="20">
        <v>18</v>
      </c>
      <c r="E55" s="20">
        <v>45</v>
      </c>
      <c r="F55" s="20">
        <v>43</v>
      </c>
      <c r="G55" s="20">
        <f t="shared" si="2"/>
        <v>88</v>
      </c>
      <c r="H55" s="28">
        <f>SUM(G55-D55)</f>
        <v>70</v>
      </c>
      <c r="I55" s="107" t="s">
        <v>57</v>
      </c>
      <c r="J55" s="9" t="s">
        <v>59</v>
      </c>
    </row>
    <row r="56" spans="1:10" ht="20.25" thickBot="1"/>
    <row r="57" spans="1:10" ht="20.25" thickBot="1">
      <c r="A57" s="235" t="e">
        <f>#REF!</f>
        <v>#REF!</v>
      </c>
      <c r="B57" s="236"/>
      <c r="C57" s="236"/>
      <c r="D57" s="236"/>
      <c r="E57" s="236"/>
      <c r="F57" s="236"/>
      <c r="G57" s="236"/>
      <c r="H57" s="237"/>
      <c r="I57" s="63"/>
    </row>
    <row r="58" spans="1:10" ht="20.25" thickBot="1">
      <c r="A58" s="111" t="s">
        <v>0</v>
      </c>
      <c r="B58" s="110" t="s">
        <v>35</v>
      </c>
      <c r="C58" s="24" t="s">
        <v>21</v>
      </c>
      <c r="D58" s="4" t="s">
        <v>1</v>
      </c>
      <c r="E58" s="4" t="s">
        <v>2</v>
      </c>
      <c r="F58" s="4" t="s">
        <v>3</v>
      </c>
      <c r="G58" s="4" t="s">
        <v>4</v>
      </c>
      <c r="H58" s="4" t="s">
        <v>5</v>
      </c>
      <c r="I58" s="114"/>
    </row>
    <row r="59" spans="1:10" ht="20.25" thickBot="1">
      <c r="A59" s="112" t="e">
        <f>#REF!</f>
        <v>#REF!</v>
      </c>
      <c r="B59" s="109" t="e">
        <f>#REF!</f>
        <v>#REF!</v>
      </c>
      <c r="C59" s="25" t="e">
        <f>#REF!</f>
        <v>#REF!</v>
      </c>
      <c r="D59" s="20" t="e">
        <f>#REF!</f>
        <v>#REF!</v>
      </c>
      <c r="E59" s="20" t="e">
        <f>#REF!</f>
        <v>#REF!</v>
      </c>
      <c r="F59" s="20" t="e">
        <f>#REF!</f>
        <v>#REF!</v>
      </c>
      <c r="G59" s="20" t="e">
        <f>#REF!</f>
        <v>#REF!</v>
      </c>
      <c r="H59" s="28" t="s">
        <v>10</v>
      </c>
      <c r="I59" s="107" t="s">
        <v>26</v>
      </c>
    </row>
    <row r="60" spans="1:10" ht="20.25" thickBot="1">
      <c r="A60" s="112" t="e">
        <f>#REF!</f>
        <v>#REF!</v>
      </c>
      <c r="B60" s="109" t="e">
        <f>#REF!</f>
        <v>#REF!</v>
      </c>
      <c r="C60" s="25" t="e">
        <f>#REF!</f>
        <v>#REF!</v>
      </c>
      <c r="D60" s="20" t="e">
        <f>#REF!</f>
        <v>#REF!</v>
      </c>
      <c r="E60" s="20" t="e">
        <f>#REF!</f>
        <v>#REF!</v>
      </c>
      <c r="F60" s="20" t="e">
        <f>#REF!</f>
        <v>#REF!</v>
      </c>
      <c r="G60" s="20" t="e">
        <f>#REF!</f>
        <v>#REF!</v>
      </c>
      <c r="H60" s="28" t="s">
        <v>10</v>
      </c>
      <c r="I60" s="107" t="s">
        <v>27</v>
      </c>
    </row>
    <row r="61" spans="1:10" ht="20.25" thickBot="1">
      <c r="A61" s="112" t="e">
        <f>#REF!</f>
        <v>#REF!</v>
      </c>
      <c r="B61" s="109" t="e">
        <f>#REF!</f>
        <v>#REF!</v>
      </c>
      <c r="C61" s="25" t="e">
        <f>#REF!</f>
        <v>#REF!</v>
      </c>
      <c r="D61" s="20" t="e">
        <f>#REF!</f>
        <v>#REF!</v>
      </c>
      <c r="E61" s="20" t="e">
        <f>#REF!</f>
        <v>#REF!</v>
      </c>
      <c r="F61" s="20" t="e">
        <f>#REF!</f>
        <v>#REF!</v>
      </c>
      <c r="G61" s="20" t="e">
        <f>#REF!</f>
        <v>#REF!</v>
      </c>
      <c r="H61" s="28" t="s">
        <v>10</v>
      </c>
      <c r="I61" s="107" t="s">
        <v>56</v>
      </c>
    </row>
    <row r="62" spans="1:10" ht="20.25" thickBot="1">
      <c r="A62" s="112"/>
      <c r="B62" s="109"/>
      <c r="C62" s="25"/>
      <c r="D62" s="20"/>
      <c r="E62" s="20"/>
      <c r="F62" s="20"/>
      <c r="G62" s="20"/>
      <c r="H62" s="28"/>
      <c r="I62" s="107" t="s">
        <v>17</v>
      </c>
    </row>
    <row r="63" spans="1:10" ht="20.25" thickBot="1">
      <c r="A63" s="112"/>
      <c r="B63" s="109"/>
      <c r="C63" s="25"/>
      <c r="D63" s="20"/>
      <c r="E63" s="20"/>
      <c r="F63" s="20"/>
      <c r="G63" s="20"/>
      <c r="H63" s="28"/>
      <c r="I63" s="107" t="s">
        <v>18</v>
      </c>
    </row>
    <row r="64" spans="1:10" ht="20.25" thickBot="1">
      <c r="A64" s="112"/>
      <c r="B64" s="109"/>
      <c r="C64" s="25"/>
      <c r="D64" s="20"/>
      <c r="E64" s="20"/>
      <c r="F64" s="20"/>
      <c r="G64" s="20"/>
      <c r="H64" s="28"/>
      <c r="I64" s="107" t="s">
        <v>57</v>
      </c>
    </row>
  </sheetData>
  <mergeCells count="14">
    <mergeCell ref="A7:H7"/>
    <mergeCell ref="A13:H13"/>
    <mergeCell ref="A1:H1"/>
    <mergeCell ref="A2:H2"/>
    <mergeCell ref="A3:H3"/>
    <mergeCell ref="A4:H4"/>
    <mergeCell ref="A5:H5"/>
    <mergeCell ref="A6:H6"/>
    <mergeCell ref="A57:H57"/>
    <mergeCell ref="A17:H17"/>
    <mergeCell ref="A26:H26"/>
    <mergeCell ref="A28:H28"/>
    <mergeCell ref="A37:H37"/>
    <mergeCell ref="A48:H48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J143"/>
  <sheetViews>
    <sheetView zoomScaleNormal="100" workbookViewId="0">
      <selection sqref="A1:H1"/>
    </sheetView>
  </sheetViews>
  <sheetFormatPr baseColWidth="10" defaultRowHeight="18"/>
  <cols>
    <col min="1" max="1" width="4.85546875" style="128" bestFit="1" customWidth="1"/>
    <col min="2" max="2" width="3.42578125" style="30" customWidth="1"/>
    <col min="3" max="3" width="23.7109375" style="182" customWidth="1"/>
    <col min="4" max="4" width="4.7109375" style="180" bestFit="1" customWidth="1"/>
    <col min="5" max="5" width="23.7109375" style="182" customWidth="1"/>
    <col min="6" max="6" width="4.7109375" style="180" bestFit="1" customWidth="1"/>
    <col min="7" max="7" width="23.7109375" style="182" customWidth="1"/>
    <col min="8" max="8" width="4.7109375" style="180" bestFit="1" customWidth="1"/>
    <col min="9" max="9" width="2.140625" style="30" bestFit="1" customWidth="1"/>
    <col min="10" max="10" width="4.140625" bestFit="1" customWidth="1"/>
    <col min="11" max="11" width="16.5703125" style="30" bestFit="1" customWidth="1"/>
    <col min="12" max="12" width="2.140625" style="30" bestFit="1" customWidth="1"/>
    <col min="13" max="13" width="2" style="30" bestFit="1" customWidth="1"/>
    <col min="14" max="16384" width="11.42578125" style="30"/>
  </cols>
  <sheetData>
    <row r="1" spans="1:9" s="63" customFormat="1" ht="16.5" thickBot="1">
      <c r="A1" s="263" t="s">
        <v>76</v>
      </c>
      <c r="B1" s="263"/>
      <c r="C1" s="263"/>
      <c r="D1" s="263"/>
      <c r="E1" s="263"/>
      <c r="F1" s="263"/>
      <c r="G1" s="263"/>
      <c r="H1" s="263"/>
    </row>
    <row r="2" spans="1:9" s="63" customFormat="1" ht="16.5" thickBot="1">
      <c r="A2" s="264" t="s">
        <v>7</v>
      </c>
      <c r="B2" s="265"/>
      <c r="C2" s="265"/>
      <c r="D2" s="265"/>
      <c r="E2" s="265"/>
      <c r="F2" s="265"/>
      <c r="G2" s="265"/>
      <c r="H2" s="266"/>
    </row>
    <row r="3" spans="1:9" s="129" customFormat="1" ht="15.75">
      <c r="A3" s="267" t="s">
        <v>66</v>
      </c>
      <c r="B3" s="267"/>
      <c r="C3" s="267"/>
      <c r="D3" s="267"/>
      <c r="E3" s="267"/>
      <c r="F3" s="267"/>
      <c r="G3" s="267"/>
      <c r="H3" s="267"/>
    </row>
    <row r="4" spans="1:9" s="63" customFormat="1" ht="15">
      <c r="A4" s="268" t="s">
        <v>77</v>
      </c>
      <c r="B4" s="268"/>
      <c r="C4" s="268"/>
      <c r="D4" s="268"/>
      <c r="E4" s="268"/>
      <c r="F4" s="268"/>
      <c r="G4" s="268"/>
      <c r="H4" s="268"/>
    </row>
    <row r="5" spans="1:9" s="129" customFormat="1" ht="16.5" thickBot="1">
      <c r="A5" s="269" t="s">
        <v>78</v>
      </c>
      <c r="B5" s="269"/>
      <c r="C5" s="269"/>
      <c r="D5" s="269"/>
      <c r="E5" s="269"/>
      <c r="F5" s="269"/>
      <c r="G5" s="269"/>
      <c r="H5" s="269"/>
    </row>
    <row r="6" spans="1:9" s="130" customFormat="1" ht="12" thickBot="1">
      <c r="A6" s="270" t="s">
        <v>79</v>
      </c>
      <c r="B6" s="271"/>
      <c r="C6" s="271"/>
      <c r="D6" s="271"/>
      <c r="E6" s="271"/>
      <c r="F6" s="271"/>
      <c r="G6" s="271"/>
      <c r="H6" s="272"/>
    </row>
    <row r="7" spans="1:9" s="130" customFormat="1" ht="12" thickBot="1">
      <c r="A7" s="245" t="s">
        <v>227</v>
      </c>
      <c r="B7" s="246"/>
      <c r="C7" s="246"/>
      <c r="D7" s="246"/>
      <c r="E7" s="246"/>
      <c r="F7" s="246"/>
      <c r="G7" s="246"/>
      <c r="H7" s="247"/>
    </row>
    <row r="8" spans="1:9" s="130" customFormat="1" ht="11.25">
      <c r="A8" s="286">
        <v>0.36041666666666666</v>
      </c>
      <c r="B8" s="131"/>
      <c r="C8" s="132" t="s">
        <v>80</v>
      </c>
      <c r="D8" s="133">
        <v>31.3</v>
      </c>
      <c r="E8" s="134" t="s">
        <v>81</v>
      </c>
      <c r="F8" s="133">
        <v>28.9</v>
      </c>
      <c r="G8" s="132"/>
      <c r="H8" s="135"/>
      <c r="I8" s="136">
        <f t="shared" ref="I8:I67" si="0">COUNTA(C8,E8,G8)</f>
        <v>2</v>
      </c>
    </row>
    <row r="9" spans="1:9" s="130" customFormat="1" ht="11.25">
      <c r="A9" s="286">
        <v>0.36666666666666697</v>
      </c>
      <c r="B9" s="137"/>
      <c r="C9" s="138" t="s">
        <v>82</v>
      </c>
      <c r="D9" s="139">
        <v>26.4</v>
      </c>
      <c r="E9" s="138" t="s">
        <v>83</v>
      </c>
      <c r="F9" s="139">
        <v>24.9</v>
      </c>
      <c r="G9" s="140" t="s">
        <v>36</v>
      </c>
      <c r="H9" s="141">
        <v>20.5</v>
      </c>
      <c r="I9" s="136">
        <f t="shared" si="0"/>
        <v>3</v>
      </c>
    </row>
    <row r="10" spans="1:9" s="130" customFormat="1" ht="12" thickBot="1">
      <c r="A10" s="286">
        <v>0.37291666666666701</v>
      </c>
      <c r="B10" s="142"/>
      <c r="C10" s="143" t="s">
        <v>84</v>
      </c>
      <c r="D10" s="144">
        <v>19.600000000000001</v>
      </c>
      <c r="E10" s="143" t="s">
        <v>37</v>
      </c>
      <c r="F10" s="144">
        <v>19.3</v>
      </c>
      <c r="G10" s="145" t="s">
        <v>85</v>
      </c>
      <c r="H10" s="146">
        <v>18.8</v>
      </c>
      <c r="I10" s="136">
        <f t="shared" si="0"/>
        <v>3</v>
      </c>
    </row>
    <row r="11" spans="1:9" s="130" customFormat="1" ht="12" thickBot="1">
      <c r="A11" s="245" t="s">
        <v>86</v>
      </c>
      <c r="B11" s="246"/>
      <c r="C11" s="246"/>
      <c r="D11" s="246"/>
      <c r="E11" s="246"/>
      <c r="F11" s="246"/>
      <c r="G11" s="246"/>
      <c r="H11" s="247"/>
      <c r="I11" s="147">
        <f t="shared" si="0"/>
        <v>0</v>
      </c>
    </row>
    <row r="12" spans="1:9" s="130" customFormat="1" ht="11.25">
      <c r="A12" s="185">
        <v>0.37916666666666698</v>
      </c>
      <c r="B12" s="137"/>
      <c r="C12" s="138" t="s">
        <v>87</v>
      </c>
      <c r="D12" s="139">
        <v>29.1</v>
      </c>
      <c r="E12" s="140" t="s">
        <v>55</v>
      </c>
      <c r="F12" s="139">
        <v>27</v>
      </c>
      <c r="G12" s="138"/>
      <c r="H12" s="141"/>
      <c r="I12" s="136">
        <f t="shared" si="0"/>
        <v>2</v>
      </c>
    </row>
    <row r="13" spans="1:9" s="130" customFormat="1" ht="11.25">
      <c r="A13" s="185">
        <v>0.38541666666666702</v>
      </c>
      <c r="B13" s="137"/>
      <c r="C13" s="138" t="s">
        <v>88</v>
      </c>
      <c r="D13" s="139">
        <v>23.8</v>
      </c>
      <c r="E13" s="140" t="s">
        <v>89</v>
      </c>
      <c r="F13" s="139">
        <v>22</v>
      </c>
      <c r="G13" s="138"/>
      <c r="H13" s="141"/>
      <c r="I13" s="136">
        <f t="shared" si="0"/>
        <v>2</v>
      </c>
    </row>
    <row r="14" spans="1:9" s="130" customFormat="1" ht="11.25">
      <c r="A14" s="185">
        <v>0.391666666666667</v>
      </c>
      <c r="B14" s="137"/>
      <c r="C14" s="138" t="s">
        <v>90</v>
      </c>
      <c r="D14" s="139">
        <v>20.7</v>
      </c>
      <c r="E14" s="140" t="s">
        <v>51</v>
      </c>
      <c r="F14" s="139">
        <v>14.5</v>
      </c>
      <c r="G14" s="138" t="s">
        <v>91</v>
      </c>
      <c r="H14" s="141">
        <v>14.4</v>
      </c>
      <c r="I14" s="136">
        <f t="shared" si="0"/>
        <v>3</v>
      </c>
    </row>
    <row r="15" spans="1:9" s="130" customFormat="1" ht="11.25">
      <c r="A15" s="185">
        <v>0.39791666666666597</v>
      </c>
      <c r="B15" s="137"/>
      <c r="C15" s="138" t="s">
        <v>92</v>
      </c>
      <c r="D15" s="139">
        <v>13</v>
      </c>
      <c r="E15" s="140" t="s">
        <v>93</v>
      </c>
      <c r="F15" s="139">
        <v>9.9</v>
      </c>
      <c r="G15" s="138" t="s">
        <v>94</v>
      </c>
      <c r="H15" s="141">
        <v>9.6999999999999993</v>
      </c>
      <c r="I15" s="136">
        <f t="shared" si="0"/>
        <v>3</v>
      </c>
    </row>
    <row r="16" spans="1:9" s="130" customFormat="1" ht="11.25">
      <c r="A16" s="185">
        <v>0.40416666666666701</v>
      </c>
      <c r="B16" s="137"/>
      <c r="C16" s="138" t="s">
        <v>95</v>
      </c>
      <c r="D16" s="139">
        <v>9</v>
      </c>
      <c r="E16" s="140" t="s">
        <v>96</v>
      </c>
      <c r="F16" s="139">
        <v>7.8</v>
      </c>
      <c r="G16" s="138" t="s">
        <v>97</v>
      </c>
      <c r="H16" s="141">
        <v>7.5</v>
      </c>
      <c r="I16" s="136">
        <f t="shared" si="0"/>
        <v>3</v>
      </c>
    </row>
    <row r="17" spans="1:9" s="130" customFormat="1" ht="12" thickBot="1">
      <c r="A17" s="185">
        <v>0.41041666666666599</v>
      </c>
      <c r="B17" s="137"/>
      <c r="C17" s="138" t="s">
        <v>49</v>
      </c>
      <c r="D17" s="139">
        <v>6.8</v>
      </c>
      <c r="E17" s="140" t="s">
        <v>54</v>
      </c>
      <c r="F17" s="139">
        <v>5.4</v>
      </c>
      <c r="G17" s="138" t="s">
        <v>98</v>
      </c>
      <c r="H17" s="141">
        <v>4.8</v>
      </c>
      <c r="I17" s="136">
        <f t="shared" si="0"/>
        <v>3</v>
      </c>
    </row>
    <row r="18" spans="1:9" s="130" customFormat="1" ht="12" thickBot="1">
      <c r="A18" s="245" t="s">
        <v>99</v>
      </c>
      <c r="B18" s="246"/>
      <c r="C18" s="246"/>
      <c r="D18" s="246"/>
      <c r="E18" s="246"/>
      <c r="F18" s="246"/>
      <c r="G18" s="246"/>
      <c r="H18" s="247"/>
      <c r="I18" s="147">
        <f t="shared" si="0"/>
        <v>0</v>
      </c>
    </row>
    <row r="19" spans="1:9" s="130" customFormat="1" ht="11.25">
      <c r="A19" s="185">
        <v>0.41666666666666602</v>
      </c>
      <c r="B19" s="137"/>
      <c r="C19" s="140" t="s">
        <v>100</v>
      </c>
      <c r="D19" s="139">
        <v>36.4</v>
      </c>
      <c r="E19" s="138" t="s">
        <v>101</v>
      </c>
      <c r="F19" s="139">
        <v>23.8</v>
      </c>
      <c r="G19" s="138"/>
      <c r="H19" s="141">
        <v>23.8</v>
      </c>
      <c r="I19" s="136">
        <f t="shared" si="0"/>
        <v>2</v>
      </c>
    </row>
    <row r="20" spans="1:9" s="130" customFormat="1" ht="11.25">
      <c r="A20" s="185">
        <v>0.422916666666666</v>
      </c>
      <c r="B20" s="137"/>
      <c r="C20" s="140" t="s">
        <v>102</v>
      </c>
      <c r="D20" s="139">
        <v>11.3</v>
      </c>
      <c r="E20" s="138" t="s">
        <v>50</v>
      </c>
      <c r="F20" s="139">
        <v>9</v>
      </c>
      <c r="G20" s="138" t="s">
        <v>103</v>
      </c>
      <c r="H20" s="141">
        <v>8</v>
      </c>
      <c r="I20" s="136">
        <f t="shared" si="0"/>
        <v>3</v>
      </c>
    </row>
    <row r="21" spans="1:9" s="130" customFormat="1" ht="11.25">
      <c r="A21" s="185">
        <v>0.42916666666666597</v>
      </c>
      <c r="B21" s="137"/>
      <c r="C21" s="140" t="s">
        <v>104</v>
      </c>
      <c r="D21" s="139">
        <v>7.1</v>
      </c>
      <c r="E21" s="138" t="s">
        <v>105</v>
      </c>
      <c r="F21" s="139">
        <v>6.6</v>
      </c>
      <c r="G21" s="138" t="s">
        <v>106</v>
      </c>
      <c r="H21" s="141">
        <v>3.1</v>
      </c>
      <c r="I21" s="136">
        <f t="shared" si="0"/>
        <v>3</v>
      </c>
    </row>
    <row r="22" spans="1:9" s="130" customFormat="1" ht="11.25">
      <c r="A22" s="148">
        <v>0.43541666666666601</v>
      </c>
      <c r="B22" s="137"/>
      <c r="C22" s="140" t="s">
        <v>52</v>
      </c>
      <c r="D22" s="139">
        <v>2.4</v>
      </c>
      <c r="E22" s="138" t="s">
        <v>107</v>
      </c>
      <c r="F22" s="139">
        <v>2</v>
      </c>
      <c r="G22" s="138" t="s">
        <v>108</v>
      </c>
      <c r="H22" s="141">
        <v>1.7</v>
      </c>
      <c r="I22" s="136">
        <f t="shared" si="0"/>
        <v>3</v>
      </c>
    </row>
    <row r="23" spans="1:9" s="130" customFormat="1" ht="11.25">
      <c r="A23" s="148">
        <v>0.44166666666666599</v>
      </c>
      <c r="B23" s="137"/>
      <c r="C23" s="140" t="s">
        <v>109</v>
      </c>
      <c r="D23" s="139">
        <v>1.5</v>
      </c>
      <c r="E23" s="138" t="s">
        <v>110</v>
      </c>
      <c r="F23" s="139">
        <v>1.2</v>
      </c>
      <c r="G23" s="138" t="s">
        <v>111</v>
      </c>
      <c r="H23" s="141">
        <v>1.1000000000000001</v>
      </c>
      <c r="I23" s="136">
        <f t="shared" si="0"/>
        <v>3</v>
      </c>
    </row>
    <row r="24" spans="1:9" s="130" customFormat="1" ht="12" thickBot="1">
      <c r="A24" s="148">
        <v>0.44791666666666602</v>
      </c>
      <c r="B24" s="137"/>
      <c r="C24" s="140" t="s">
        <v>112</v>
      </c>
      <c r="D24" s="139">
        <v>0.8</v>
      </c>
      <c r="E24" s="138" t="s">
        <v>113</v>
      </c>
      <c r="F24" s="139">
        <v>0.2</v>
      </c>
      <c r="G24" s="138" t="s">
        <v>114</v>
      </c>
      <c r="H24" s="141">
        <v>0</v>
      </c>
      <c r="I24" s="136">
        <f t="shared" si="0"/>
        <v>3</v>
      </c>
    </row>
    <row r="25" spans="1:9" s="130" customFormat="1" ht="12" thickBot="1">
      <c r="A25" s="245" t="s">
        <v>115</v>
      </c>
      <c r="B25" s="246"/>
      <c r="C25" s="246"/>
      <c r="D25" s="246"/>
      <c r="E25" s="246"/>
      <c r="F25" s="246"/>
      <c r="G25" s="246"/>
      <c r="H25" s="247"/>
      <c r="I25" s="147">
        <f t="shared" si="0"/>
        <v>0</v>
      </c>
    </row>
    <row r="26" spans="1:9" s="130" customFormat="1" ht="11.25">
      <c r="A26" s="148">
        <v>0.454166666666666</v>
      </c>
      <c r="B26" s="137"/>
      <c r="C26" s="138" t="s">
        <v>116</v>
      </c>
      <c r="D26" s="139">
        <v>18.899999999999999</v>
      </c>
      <c r="E26" s="138" t="s">
        <v>117</v>
      </c>
      <c r="F26" s="139">
        <v>12.2</v>
      </c>
      <c r="G26" s="138"/>
      <c r="H26" s="141"/>
      <c r="I26" s="136">
        <f t="shared" si="0"/>
        <v>2</v>
      </c>
    </row>
    <row r="27" spans="1:9" s="130" customFormat="1" ht="11.25">
      <c r="A27" s="148">
        <v>0.46041666666666697</v>
      </c>
      <c r="B27" s="137"/>
      <c r="C27" s="138" t="s">
        <v>118</v>
      </c>
      <c r="D27" s="139">
        <v>10.4</v>
      </c>
      <c r="E27" s="140" t="s">
        <v>119</v>
      </c>
      <c r="F27" s="139">
        <v>5.8</v>
      </c>
      <c r="G27" s="138" t="s">
        <v>120</v>
      </c>
      <c r="H27" s="139">
        <v>4.5</v>
      </c>
      <c r="I27" s="136">
        <f t="shared" si="0"/>
        <v>3</v>
      </c>
    </row>
    <row r="28" spans="1:9" s="130" customFormat="1" ht="12" thickBot="1">
      <c r="A28" s="148">
        <v>0.46666666666666701</v>
      </c>
      <c r="B28" s="149"/>
      <c r="C28" s="150" t="s">
        <v>121</v>
      </c>
      <c r="D28" s="151">
        <v>2.1</v>
      </c>
      <c r="E28" s="152" t="s">
        <v>122</v>
      </c>
      <c r="F28" s="151">
        <v>1.3</v>
      </c>
      <c r="G28" s="289" t="s">
        <v>123</v>
      </c>
      <c r="H28" s="153">
        <v>0.5</v>
      </c>
      <c r="I28" s="136">
        <v>2</v>
      </c>
    </row>
    <row r="29" spans="1:9" s="130" customFormat="1" ht="12" thickBot="1">
      <c r="A29" s="245" t="s">
        <v>124</v>
      </c>
      <c r="B29" s="246"/>
      <c r="C29" s="246"/>
      <c r="D29" s="246"/>
      <c r="E29" s="246"/>
      <c r="F29" s="246"/>
      <c r="G29" s="246"/>
      <c r="H29" s="247"/>
      <c r="I29" s="147">
        <f t="shared" si="0"/>
        <v>0</v>
      </c>
    </row>
    <row r="30" spans="1:9" s="130" customFormat="1" ht="11.25">
      <c r="A30" s="148">
        <v>0.47291666666666698</v>
      </c>
      <c r="B30" s="137"/>
      <c r="C30" s="138" t="s">
        <v>125</v>
      </c>
      <c r="D30" s="139">
        <v>26.1</v>
      </c>
      <c r="E30" s="138" t="s">
        <v>126</v>
      </c>
      <c r="F30" s="139">
        <v>6.9</v>
      </c>
      <c r="G30" s="138"/>
      <c r="H30" s="141"/>
      <c r="I30" s="136">
        <f t="shared" si="0"/>
        <v>2</v>
      </c>
    </row>
    <row r="31" spans="1:9" s="130" customFormat="1" ht="11.25">
      <c r="A31" s="148">
        <v>0.47916666666666702</v>
      </c>
      <c r="B31" s="137"/>
      <c r="C31" s="138" t="s">
        <v>127</v>
      </c>
      <c r="D31" s="139">
        <v>5.5</v>
      </c>
      <c r="E31" s="154" t="s">
        <v>128</v>
      </c>
      <c r="F31" s="139">
        <v>5.3</v>
      </c>
      <c r="G31" s="138" t="s">
        <v>129</v>
      </c>
      <c r="H31" s="141">
        <v>4.8</v>
      </c>
      <c r="I31" s="136">
        <f t="shared" si="0"/>
        <v>3</v>
      </c>
    </row>
    <row r="32" spans="1:9" s="130" customFormat="1" ht="12" thickBot="1">
      <c r="A32" s="148">
        <v>0.485416666666667</v>
      </c>
      <c r="B32" s="137"/>
      <c r="C32" s="138" t="s">
        <v>130</v>
      </c>
      <c r="D32" s="139">
        <v>4.3</v>
      </c>
      <c r="E32" s="140" t="s">
        <v>131</v>
      </c>
      <c r="F32" s="139">
        <v>1.5</v>
      </c>
      <c r="G32" s="138" t="s">
        <v>132</v>
      </c>
      <c r="H32" s="141">
        <v>-1.6</v>
      </c>
      <c r="I32" s="136">
        <f t="shared" si="0"/>
        <v>3</v>
      </c>
    </row>
    <row r="33" spans="1:10" s="130" customFormat="1" ht="12" thickBot="1">
      <c r="A33" s="245" t="s">
        <v>133</v>
      </c>
      <c r="B33" s="246"/>
      <c r="C33" s="246"/>
      <c r="D33" s="246"/>
      <c r="E33" s="246"/>
      <c r="F33" s="246"/>
      <c r="G33" s="246"/>
      <c r="H33" s="247"/>
      <c r="I33" s="147">
        <f t="shared" si="0"/>
        <v>0</v>
      </c>
    </row>
    <row r="34" spans="1:10" s="130" customFormat="1" ht="11.25">
      <c r="A34" s="148">
        <v>0.49166666666666697</v>
      </c>
      <c r="B34" s="137"/>
      <c r="C34" s="138" t="s">
        <v>134</v>
      </c>
      <c r="D34" s="139">
        <v>50.9</v>
      </c>
      <c r="E34" s="140" t="s">
        <v>135</v>
      </c>
      <c r="F34" s="139">
        <v>40.5</v>
      </c>
      <c r="G34" s="138" t="s">
        <v>136</v>
      </c>
      <c r="H34" s="141">
        <v>31</v>
      </c>
      <c r="I34" s="136">
        <f t="shared" si="0"/>
        <v>3</v>
      </c>
    </row>
    <row r="35" spans="1:10" s="130" customFormat="1" ht="12" thickBot="1">
      <c r="A35" s="148">
        <v>0.49791666666666601</v>
      </c>
      <c r="B35" s="137"/>
      <c r="C35" s="138" t="s">
        <v>137</v>
      </c>
      <c r="D35" s="139">
        <v>29.5</v>
      </c>
      <c r="E35" s="140" t="s">
        <v>138</v>
      </c>
      <c r="F35" s="139">
        <v>26.8</v>
      </c>
      <c r="G35" s="138" t="s">
        <v>139</v>
      </c>
      <c r="H35" s="141">
        <v>24</v>
      </c>
      <c r="I35" s="136">
        <f t="shared" si="0"/>
        <v>3</v>
      </c>
    </row>
    <row r="36" spans="1:10" s="130" customFormat="1" ht="12" thickBot="1">
      <c r="A36" s="155">
        <v>0.50416666666666599</v>
      </c>
      <c r="B36" s="142"/>
      <c r="C36" s="143" t="s">
        <v>47</v>
      </c>
      <c r="D36" s="144">
        <v>19.3</v>
      </c>
      <c r="E36" s="183" t="s">
        <v>140</v>
      </c>
      <c r="F36" s="144">
        <v>14.2</v>
      </c>
      <c r="G36" s="143" t="s">
        <v>141</v>
      </c>
      <c r="H36" s="146">
        <v>5.7</v>
      </c>
      <c r="I36" s="136">
        <v>2</v>
      </c>
      <c r="J36" s="156">
        <f>SUM(I8:I36)</f>
        <v>64</v>
      </c>
    </row>
    <row r="37" spans="1:10" s="130" customFormat="1" ht="12" thickBot="1"/>
    <row r="38" spans="1:10" s="130" customFormat="1" ht="12" thickBot="1">
      <c r="A38" s="257" t="s">
        <v>142</v>
      </c>
      <c r="B38" s="258"/>
      <c r="C38" s="258"/>
      <c r="D38" s="258"/>
      <c r="E38" s="258"/>
      <c r="F38" s="258"/>
      <c r="G38" s="258"/>
      <c r="H38" s="259"/>
      <c r="I38" s="147">
        <f t="shared" si="0"/>
        <v>0</v>
      </c>
    </row>
    <row r="39" spans="1:10" s="130" customFormat="1" ht="12" thickBot="1">
      <c r="A39" s="245" t="s">
        <v>143</v>
      </c>
      <c r="B39" s="246"/>
      <c r="C39" s="246"/>
      <c r="D39" s="246"/>
      <c r="E39" s="246"/>
      <c r="F39" s="246"/>
      <c r="G39" s="246"/>
      <c r="H39" s="247"/>
      <c r="I39" s="147">
        <f t="shared" si="0"/>
        <v>0</v>
      </c>
    </row>
    <row r="40" spans="1:10" s="130" customFormat="1" ht="11.25">
      <c r="A40" s="157">
        <v>0.51041666666666596</v>
      </c>
      <c r="B40" s="158"/>
      <c r="C40" s="159" t="s">
        <v>144</v>
      </c>
      <c r="D40" s="160">
        <v>45.8</v>
      </c>
      <c r="E40" s="161" t="s">
        <v>145</v>
      </c>
      <c r="F40" s="160">
        <v>0</v>
      </c>
      <c r="G40" s="159" t="s">
        <v>146</v>
      </c>
      <c r="H40" s="162">
        <v>0</v>
      </c>
      <c r="I40" s="136">
        <f t="shared" si="0"/>
        <v>3</v>
      </c>
    </row>
    <row r="41" spans="1:10" s="130" customFormat="1" ht="11.25">
      <c r="A41" s="148">
        <v>0.51666666666666605</v>
      </c>
      <c r="B41" s="137"/>
      <c r="C41" s="138" t="s">
        <v>147</v>
      </c>
      <c r="D41" s="139">
        <v>54</v>
      </c>
      <c r="E41" s="140" t="s">
        <v>148</v>
      </c>
      <c r="F41" s="139">
        <v>0</v>
      </c>
      <c r="G41" s="138" t="s">
        <v>149</v>
      </c>
      <c r="H41" s="141">
        <v>54</v>
      </c>
      <c r="I41" s="136">
        <f t="shared" si="0"/>
        <v>3</v>
      </c>
    </row>
    <row r="42" spans="1:10" s="130" customFormat="1" ht="11.25">
      <c r="A42" s="148">
        <v>0.52291666666666603</v>
      </c>
      <c r="B42" s="137"/>
      <c r="C42" s="138" t="s">
        <v>150</v>
      </c>
      <c r="D42" s="139">
        <v>44.8</v>
      </c>
      <c r="E42" s="140" t="s">
        <v>151</v>
      </c>
      <c r="F42" s="139">
        <v>33.200000000000003</v>
      </c>
      <c r="G42" s="184" t="s">
        <v>152</v>
      </c>
      <c r="H42" s="141">
        <v>0</v>
      </c>
      <c r="I42" s="136">
        <v>2</v>
      </c>
    </row>
    <row r="43" spans="1:10" s="130" customFormat="1" ht="11.25">
      <c r="A43" s="148">
        <v>0.52916666666666601</v>
      </c>
      <c r="B43" s="137"/>
      <c r="C43" s="138" t="s">
        <v>153</v>
      </c>
      <c r="D43" s="139">
        <v>50.7</v>
      </c>
      <c r="E43" s="140" t="s">
        <v>154</v>
      </c>
      <c r="F43" s="139">
        <v>35</v>
      </c>
      <c r="G43" s="138" t="s">
        <v>155</v>
      </c>
      <c r="H43" s="141">
        <v>31.9</v>
      </c>
      <c r="I43" s="136">
        <f t="shared" si="0"/>
        <v>3</v>
      </c>
    </row>
    <row r="44" spans="1:10" s="130" customFormat="1" ht="11.25">
      <c r="A44" s="148">
        <v>0.53541666666666599</v>
      </c>
      <c r="B44" s="137"/>
      <c r="C44" s="138" t="s">
        <v>156</v>
      </c>
      <c r="D44" s="139">
        <v>38.299999999999997</v>
      </c>
      <c r="E44" s="140" t="s">
        <v>157</v>
      </c>
      <c r="F44" s="139">
        <v>26.8</v>
      </c>
      <c r="G44" s="138" t="s">
        <v>158</v>
      </c>
      <c r="H44" s="141">
        <v>11.7</v>
      </c>
      <c r="I44" s="136">
        <f t="shared" si="0"/>
        <v>3</v>
      </c>
    </row>
    <row r="45" spans="1:10" s="130" customFormat="1" ht="11.25">
      <c r="A45" s="148">
        <v>0.54166666666666596</v>
      </c>
      <c r="B45" s="137"/>
      <c r="C45" s="163" t="s">
        <v>159</v>
      </c>
      <c r="D45" s="139">
        <v>0</v>
      </c>
      <c r="E45" s="164" t="s">
        <v>160</v>
      </c>
      <c r="F45" s="139">
        <v>0</v>
      </c>
      <c r="G45" s="138" t="s">
        <v>161</v>
      </c>
      <c r="H45" s="141">
        <v>0</v>
      </c>
      <c r="I45" s="136">
        <f t="shared" si="0"/>
        <v>3</v>
      </c>
    </row>
    <row r="46" spans="1:10" s="130" customFormat="1" ht="11.25">
      <c r="A46" s="148">
        <v>0.54791666666666605</v>
      </c>
      <c r="B46" s="137"/>
      <c r="C46" s="163" t="s">
        <v>162</v>
      </c>
      <c r="D46" s="139">
        <v>49.6</v>
      </c>
      <c r="E46" s="164" t="s">
        <v>163</v>
      </c>
      <c r="F46" s="139">
        <v>50.1</v>
      </c>
      <c r="G46" s="138"/>
      <c r="H46" s="141"/>
      <c r="I46" s="136">
        <f t="shared" si="0"/>
        <v>2</v>
      </c>
    </row>
    <row r="47" spans="1:10" s="130" customFormat="1" ht="12" thickBot="1">
      <c r="A47" s="165">
        <v>0.55416666666666703</v>
      </c>
      <c r="B47" s="149"/>
      <c r="C47" s="166" t="s">
        <v>164</v>
      </c>
      <c r="D47" s="151">
        <v>48.2</v>
      </c>
      <c r="E47" s="167" t="s">
        <v>165</v>
      </c>
      <c r="F47" s="151">
        <v>54</v>
      </c>
      <c r="G47" s="166" t="s">
        <v>166</v>
      </c>
      <c r="H47" s="153">
        <v>37.6</v>
      </c>
      <c r="I47" s="136">
        <f t="shared" si="0"/>
        <v>3</v>
      </c>
    </row>
    <row r="48" spans="1:10" s="130" customFormat="1" ht="12" thickBot="1">
      <c r="A48" s="245" t="s">
        <v>167</v>
      </c>
      <c r="B48" s="246"/>
      <c r="C48" s="246"/>
      <c r="D48" s="246"/>
      <c r="E48" s="246"/>
      <c r="F48" s="246"/>
      <c r="G48" s="246"/>
      <c r="H48" s="247"/>
      <c r="I48" s="147">
        <f t="shared" si="0"/>
        <v>0</v>
      </c>
    </row>
    <row r="49" spans="1:9" s="130" customFormat="1" ht="11.25">
      <c r="A49" s="157">
        <v>0.56041666666666701</v>
      </c>
      <c r="B49" s="158"/>
      <c r="C49" s="159" t="s">
        <v>168</v>
      </c>
      <c r="D49" s="160">
        <v>38.9</v>
      </c>
      <c r="E49" s="161" t="s">
        <v>169</v>
      </c>
      <c r="F49" s="160">
        <v>0</v>
      </c>
      <c r="G49" s="159" t="s">
        <v>170</v>
      </c>
      <c r="H49" s="162">
        <v>29.9</v>
      </c>
      <c r="I49" s="136">
        <f t="shared" si="0"/>
        <v>3</v>
      </c>
    </row>
    <row r="50" spans="1:9" s="130" customFormat="1" ht="11.25">
      <c r="A50" s="148">
        <v>0.56666666666666698</v>
      </c>
      <c r="B50" s="137"/>
      <c r="C50" s="138" t="s">
        <v>171</v>
      </c>
      <c r="D50" s="139">
        <v>0</v>
      </c>
      <c r="E50" s="140" t="s">
        <v>172</v>
      </c>
      <c r="F50" s="139">
        <v>0</v>
      </c>
      <c r="G50" s="138"/>
      <c r="H50" s="141"/>
      <c r="I50" s="136">
        <f t="shared" si="0"/>
        <v>2</v>
      </c>
    </row>
    <row r="51" spans="1:9" s="130" customFormat="1" ht="11.25">
      <c r="A51" s="148">
        <v>0.57291666666666696</v>
      </c>
      <c r="B51" s="137"/>
      <c r="C51" s="138" t="s">
        <v>173</v>
      </c>
      <c r="D51" s="139">
        <v>0</v>
      </c>
      <c r="E51" s="140" t="s">
        <v>174</v>
      </c>
      <c r="F51" s="139">
        <v>0</v>
      </c>
      <c r="G51" s="138"/>
      <c r="H51" s="141"/>
      <c r="I51" s="136">
        <f t="shared" si="0"/>
        <v>2</v>
      </c>
    </row>
    <row r="52" spans="1:9" s="130" customFormat="1" ht="12" thickBot="1">
      <c r="A52" s="165">
        <v>0.57916666666666705</v>
      </c>
      <c r="B52" s="149"/>
      <c r="C52" s="166" t="s">
        <v>175</v>
      </c>
      <c r="D52" s="151">
        <v>0</v>
      </c>
      <c r="E52" s="167" t="s">
        <v>176</v>
      </c>
      <c r="F52" s="151">
        <v>0</v>
      </c>
      <c r="G52" s="166" t="s">
        <v>177</v>
      </c>
      <c r="H52" s="153">
        <v>54</v>
      </c>
      <c r="I52" s="136">
        <f t="shared" si="0"/>
        <v>3</v>
      </c>
    </row>
    <row r="53" spans="1:9" s="130" customFormat="1" ht="12" thickBot="1">
      <c r="A53" s="245" t="s">
        <v>178</v>
      </c>
      <c r="B53" s="246"/>
      <c r="C53" s="246"/>
      <c r="D53" s="246"/>
      <c r="E53" s="246"/>
      <c r="F53" s="246"/>
      <c r="G53" s="246"/>
      <c r="H53" s="247"/>
      <c r="I53" s="147">
        <f t="shared" si="0"/>
        <v>0</v>
      </c>
    </row>
    <row r="54" spans="1:9" s="130" customFormat="1" ht="11.25">
      <c r="A54" s="157">
        <v>0.58541666666666703</v>
      </c>
      <c r="B54" s="158"/>
      <c r="C54" s="159" t="s">
        <v>179</v>
      </c>
      <c r="D54" s="168" t="s">
        <v>10</v>
      </c>
      <c r="E54" s="161" t="s">
        <v>180</v>
      </c>
      <c r="F54" s="168" t="s">
        <v>10</v>
      </c>
      <c r="G54" s="159" t="s">
        <v>181</v>
      </c>
      <c r="H54" s="169" t="s">
        <v>10</v>
      </c>
      <c r="I54" s="136">
        <f t="shared" si="0"/>
        <v>3</v>
      </c>
    </row>
    <row r="55" spans="1:9" s="130" customFormat="1" ht="11.25">
      <c r="A55" s="148">
        <v>0.59166666666666701</v>
      </c>
      <c r="B55" s="137"/>
      <c r="C55" s="163" t="s">
        <v>182</v>
      </c>
      <c r="D55" s="170" t="s">
        <v>10</v>
      </c>
      <c r="E55" s="163" t="s">
        <v>183</v>
      </c>
      <c r="F55" s="170" t="s">
        <v>10</v>
      </c>
      <c r="G55" s="138" t="s">
        <v>184</v>
      </c>
      <c r="H55" s="171" t="s">
        <v>10</v>
      </c>
      <c r="I55" s="136">
        <f t="shared" si="0"/>
        <v>3</v>
      </c>
    </row>
    <row r="56" spans="1:9" s="130" customFormat="1" ht="11.25">
      <c r="A56" s="148">
        <v>0.59791666666666698</v>
      </c>
      <c r="B56" s="137"/>
      <c r="C56" s="163" t="s">
        <v>185</v>
      </c>
      <c r="D56" s="170" t="s">
        <v>10</v>
      </c>
      <c r="E56" s="163" t="s">
        <v>186</v>
      </c>
      <c r="F56" s="170" t="s">
        <v>10</v>
      </c>
      <c r="G56" s="138" t="s">
        <v>187</v>
      </c>
      <c r="H56" s="171" t="s">
        <v>10</v>
      </c>
      <c r="I56" s="136">
        <f t="shared" si="0"/>
        <v>3</v>
      </c>
    </row>
    <row r="57" spans="1:9" s="130" customFormat="1" ht="11.25">
      <c r="A57" s="148">
        <v>0.60416666666666696</v>
      </c>
      <c r="B57" s="137"/>
      <c r="C57" s="138" t="s">
        <v>188</v>
      </c>
      <c r="D57" s="170" t="s">
        <v>10</v>
      </c>
      <c r="E57" s="140" t="s">
        <v>189</v>
      </c>
      <c r="F57" s="170" t="s">
        <v>10</v>
      </c>
      <c r="G57" s="184" t="s">
        <v>190</v>
      </c>
      <c r="H57" s="171" t="s">
        <v>10</v>
      </c>
      <c r="I57" s="136">
        <v>2</v>
      </c>
    </row>
    <row r="58" spans="1:9" s="130" customFormat="1" ht="12" thickBot="1">
      <c r="A58" s="148">
        <v>0.61041666666666705</v>
      </c>
      <c r="B58" s="142"/>
      <c r="C58" s="143" t="s">
        <v>191</v>
      </c>
      <c r="D58" s="172" t="s">
        <v>10</v>
      </c>
      <c r="E58" s="183" t="s">
        <v>192</v>
      </c>
      <c r="F58" s="172" t="s">
        <v>10</v>
      </c>
      <c r="G58" s="143" t="s">
        <v>193</v>
      </c>
      <c r="H58" s="173" t="s">
        <v>10</v>
      </c>
      <c r="I58" s="136">
        <v>2</v>
      </c>
    </row>
    <row r="59" spans="1:9" s="130" customFormat="1" ht="11.25" customHeight="1" thickBot="1">
      <c r="A59" s="245" t="s">
        <v>61</v>
      </c>
      <c r="B59" s="246"/>
      <c r="C59" s="246"/>
      <c r="D59" s="246"/>
      <c r="E59" s="246"/>
      <c r="F59" s="246"/>
      <c r="G59" s="246"/>
      <c r="H59" s="247"/>
      <c r="I59" s="147">
        <f t="shared" si="0"/>
        <v>0</v>
      </c>
    </row>
    <row r="60" spans="1:9" s="130" customFormat="1" ht="11.25">
      <c r="A60" s="148">
        <v>0.61666666666666803</v>
      </c>
      <c r="B60" s="137"/>
      <c r="C60" s="184" t="s">
        <v>194</v>
      </c>
      <c r="D60" s="170" t="s">
        <v>10</v>
      </c>
      <c r="E60" s="140" t="s">
        <v>195</v>
      </c>
      <c r="F60" s="170" t="s">
        <v>10</v>
      </c>
      <c r="G60" s="138" t="s">
        <v>196</v>
      </c>
      <c r="H60" s="171" t="s">
        <v>10</v>
      </c>
      <c r="I60" s="136">
        <v>2</v>
      </c>
    </row>
    <row r="61" spans="1:9" s="130" customFormat="1" ht="11.25">
      <c r="A61" s="148">
        <v>0.62291666666666801</v>
      </c>
      <c r="B61" s="137"/>
      <c r="C61" s="184" t="s">
        <v>197</v>
      </c>
      <c r="D61" s="170" t="s">
        <v>10</v>
      </c>
      <c r="E61" s="140" t="s">
        <v>198</v>
      </c>
      <c r="F61" s="170" t="s">
        <v>10</v>
      </c>
      <c r="G61" s="138" t="s">
        <v>199</v>
      </c>
      <c r="H61" s="171" t="s">
        <v>10</v>
      </c>
      <c r="I61" s="136">
        <v>2</v>
      </c>
    </row>
    <row r="62" spans="1:9" s="130" customFormat="1" ht="12" thickBot="1">
      <c r="A62" s="148">
        <v>0.62916666666666798</v>
      </c>
      <c r="B62" s="137"/>
      <c r="C62" s="138" t="s">
        <v>200</v>
      </c>
      <c r="D62" s="170" t="s">
        <v>10</v>
      </c>
      <c r="E62" s="140" t="s">
        <v>201</v>
      </c>
      <c r="F62" s="170" t="s">
        <v>10</v>
      </c>
      <c r="G62" s="138" t="s">
        <v>202</v>
      </c>
      <c r="H62" s="171" t="s">
        <v>10</v>
      </c>
      <c r="I62" s="136">
        <f t="shared" si="0"/>
        <v>3</v>
      </c>
    </row>
    <row r="63" spans="1:9" s="130" customFormat="1" ht="12" thickBot="1">
      <c r="A63" s="260" t="s">
        <v>203</v>
      </c>
      <c r="B63" s="261"/>
      <c r="C63" s="261"/>
      <c r="D63" s="261"/>
      <c r="E63" s="261"/>
      <c r="F63" s="261"/>
      <c r="G63" s="261"/>
      <c r="H63" s="262"/>
      <c r="I63" s="147">
        <f t="shared" si="0"/>
        <v>0</v>
      </c>
    </row>
    <row r="64" spans="1:9" s="130" customFormat="1" ht="12" thickBot="1">
      <c r="A64" s="245" t="s">
        <v>204</v>
      </c>
      <c r="B64" s="246"/>
      <c r="C64" s="246"/>
      <c r="D64" s="246"/>
      <c r="E64" s="246"/>
      <c r="F64" s="246"/>
      <c r="G64" s="246"/>
      <c r="H64" s="247"/>
      <c r="I64" s="147">
        <f t="shared" si="0"/>
        <v>0</v>
      </c>
    </row>
    <row r="65" spans="1:10" s="130" customFormat="1" ht="12" thickBot="1">
      <c r="A65" s="273">
        <v>0.37916666666666698</v>
      </c>
      <c r="B65" s="137"/>
      <c r="C65" s="138" t="s">
        <v>205</v>
      </c>
      <c r="D65" s="170">
        <v>0</v>
      </c>
      <c r="E65" s="140" t="s">
        <v>206</v>
      </c>
      <c r="F65" s="170">
        <v>0</v>
      </c>
      <c r="G65" s="138"/>
      <c r="H65" s="171"/>
      <c r="I65" s="136">
        <f t="shared" si="0"/>
        <v>2</v>
      </c>
    </row>
    <row r="66" spans="1:10" s="130" customFormat="1" ht="12" thickBot="1">
      <c r="A66" s="185">
        <v>0.38541666666666702</v>
      </c>
      <c r="B66" s="137"/>
      <c r="C66" s="138" t="s">
        <v>207</v>
      </c>
      <c r="D66" s="139">
        <v>0</v>
      </c>
      <c r="E66" s="140" t="s">
        <v>208</v>
      </c>
      <c r="F66" s="139">
        <v>0</v>
      </c>
      <c r="G66" s="138"/>
      <c r="H66" s="141"/>
      <c r="I66" s="136">
        <f t="shared" si="0"/>
        <v>2</v>
      </c>
      <c r="J66" s="174">
        <f>SUM(I40:I67)</f>
        <v>59</v>
      </c>
    </row>
    <row r="67" spans="1:10" s="130" customFormat="1" ht="12" thickBot="1">
      <c r="A67" s="287">
        <v>0.391666666666667</v>
      </c>
      <c r="B67" s="142"/>
      <c r="C67" s="143" t="s">
        <v>60</v>
      </c>
      <c r="D67" s="144">
        <v>39.700000000000003</v>
      </c>
      <c r="E67" s="145" t="s">
        <v>209</v>
      </c>
      <c r="F67" s="144">
        <v>0</v>
      </c>
      <c r="G67" s="175" t="s">
        <v>210</v>
      </c>
      <c r="H67" s="146">
        <v>0</v>
      </c>
      <c r="I67" s="136">
        <f t="shared" si="0"/>
        <v>3</v>
      </c>
      <c r="J67" s="176">
        <f>SUM(J36+J66)+M57+M58</f>
        <v>123</v>
      </c>
    </row>
    <row r="68" spans="1:10" s="130" customFormat="1" ht="11.25">
      <c r="A68" s="248" t="s">
        <v>211</v>
      </c>
      <c r="B68" s="249"/>
      <c r="C68" s="249"/>
      <c r="D68" s="249"/>
      <c r="E68" s="249"/>
      <c r="F68" s="249"/>
      <c r="G68" s="249"/>
      <c r="H68" s="250"/>
    </row>
    <row r="69" spans="1:10" s="130" customFormat="1" ht="11.25">
      <c r="A69" s="251"/>
      <c r="B69" s="252"/>
      <c r="C69" s="252"/>
      <c r="D69" s="252"/>
      <c r="E69" s="252"/>
      <c r="F69" s="252"/>
      <c r="G69" s="252"/>
      <c r="H69" s="253"/>
    </row>
    <row r="70" spans="1:10" s="130" customFormat="1" ht="12" thickBot="1">
      <c r="A70" s="254"/>
      <c r="B70" s="255"/>
      <c r="C70" s="255"/>
      <c r="D70" s="255"/>
      <c r="E70" s="255"/>
      <c r="F70" s="255"/>
      <c r="G70" s="255"/>
      <c r="H70" s="256"/>
    </row>
    <row r="71" spans="1:10" s="130" customFormat="1" ht="11.25">
      <c r="A71" s="177"/>
      <c r="D71" s="178"/>
      <c r="F71" s="178"/>
      <c r="H71" s="178"/>
    </row>
    <row r="72" spans="1:10" s="130" customFormat="1" ht="11.25">
      <c r="A72" s="177"/>
      <c r="D72" s="178"/>
      <c r="F72" s="178"/>
      <c r="H72" s="178"/>
    </row>
    <row r="73" spans="1:10" s="130" customFormat="1" ht="11.25">
      <c r="A73" s="177"/>
      <c r="D73" s="178"/>
      <c r="F73" s="178"/>
      <c r="H73" s="178"/>
    </row>
    <row r="74" spans="1:10" s="130" customFormat="1" ht="11.25">
      <c r="A74" s="177"/>
      <c r="D74" s="178"/>
      <c r="F74" s="178"/>
      <c r="H74" s="178"/>
    </row>
    <row r="75" spans="1:10" s="130" customFormat="1" ht="11.25">
      <c r="A75" s="177"/>
      <c r="D75" s="178"/>
      <c r="F75" s="178"/>
      <c r="H75" s="178"/>
    </row>
    <row r="76" spans="1:10" s="130" customFormat="1" ht="11.25">
      <c r="A76" s="177"/>
      <c r="D76" s="178"/>
      <c r="F76" s="178"/>
      <c r="H76" s="178"/>
    </row>
    <row r="77" spans="1:10" s="130" customFormat="1" ht="11.25">
      <c r="A77" s="177"/>
      <c r="D77" s="178"/>
      <c r="F77" s="178"/>
      <c r="H77" s="178"/>
    </row>
    <row r="78" spans="1:10" s="130" customFormat="1" ht="11.25">
      <c r="A78" s="177"/>
      <c r="D78" s="178"/>
      <c r="F78" s="178"/>
      <c r="H78" s="178"/>
    </row>
    <row r="79" spans="1:10" s="130" customFormat="1" ht="11.25">
      <c r="A79" s="177"/>
      <c r="D79" s="178"/>
      <c r="F79" s="178"/>
      <c r="H79" s="178"/>
    </row>
    <row r="80" spans="1:10" s="130" customFormat="1" ht="11.25">
      <c r="A80" s="177"/>
      <c r="D80" s="178"/>
      <c r="F80" s="178"/>
      <c r="H80" s="178"/>
    </row>
    <row r="81" spans="1:8" s="130" customFormat="1" ht="11.25">
      <c r="A81" s="177"/>
      <c r="D81" s="178"/>
      <c r="F81" s="178"/>
      <c r="H81" s="178"/>
    </row>
    <row r="82" spans="1:8" s="130" customFormat="1" ht="11.25">
      <c r="A82" s="177"/>
      <c r="D82" s="178"/>
      <c r="F82" s="178"/>
      <c r="H82" s="178"/>
    </row>
    <row r="83" spans="1:8" s="130" customFormat="1" ht="11.25">
      <c r="A83" s="177"/>
      <c r="D83" s="178"/>
      <c r="F83" s="178"/>
      <c r="H83" s="178"/>
    </row>
    <row r="84" spans="1:8" s="130" customFormat="1" ht="11.25">
      <c r="A84" s="177"/>
      <c r="D84" s="178"/>
      <c r="F84" s="178"/>
      <c r="H84" s="178"/>
    </row>
    <row r="85" spans="1:8" s="130" customFormat="1" ht="11.25">
      <c r="A85" s="177"/>
      <c r="D85" s="178"/>
      <c r="F85" s="178"/>
      <c r="H85" s="178"/>
    </row>
    <row r="86" spans="1:8" s="130" customFormat="1" ht="11.25">
      <c r="A86" s="177"/>
      <c r="D86" s="178"/>
      <c r="F86" s="178"/>
      <c r="H86" s="178"/>
    </row>
    <row r="87" spans="1:8" s="130" customFormat="1" ht="11.25">
      <c r="A87" s="177"/>
      <c r="D87" s="178"/>
      <c r="F87" s="178"/>
      <c r="H87" s="178"/>
    </row>
    <row r="88" spans="1:8" s="130" customFormat="1" ht="11.25">
      <c r="A88" s="177"/>
      <c r="D88" s="178"/>
      <c r="F88" s="178"/>
      <c r="H88" s="178"/>
    </row>
    <row r="89" spans="1:8" s="130" customFormat="1" ht="11.25">
      <c r="A89" s="177"/>
      <c r="D89" s="178"/>
      <c r="F89" s="178"/>
      <c r="H89" s="178"/>
    </row>
    <row r="90" spans="1:8" s="130" customFormat="1" ht="11.25">
      <c r="A90" s="177"/>
      <c r="D90" s="178"/>
      <c r="F90" s="178"/>
      <c r="H90" s="178"/>
    </row>
    <row r="91" spans="1:8" s="130" customFormat="1" ht="11.25">
      <c r="A91" s="177"/>
      <c r="D91" s="178"/>
      <c r="F91" s="178"/>
      <c r="H91" s="178"/>
    </row>
    <row r="92" spans="1:8" s="130" customFormat="1" ht="11.25">
      <c r="A92" s="177"/>
      <c r="D92" s="178"/>
      <c r="F92" s="178"/>
      <c r="H92" s="178"/>
    </row>
    <row r="93" spans="1:8" s="130" customFormat="1" ht="11.25">
      <c r="A93" s="177"/>
      <c r="D93" s="178"/>
      <c r="F93" s="178"/>
      <c r="H93" s="178"/>
    </row>
    <row r="94" spans="1:8" s="130" customFormat="1" ht="11.25">
      <c r="A94" s="177"/>
      <c r="D94" s="178"/>
      <c r="F94" s="178"/>
      <c r="H94" s="178"/>
    </row>
    <row r="95" spans="1:8" s="130" customFormat="1" ht="11.25">
      <c r="A95" s="177"/>
      <c r="D95" s="178"/>
      <c r="F95" s="178"/>
      <c r="H95" s="178"/>
    </row>
    <row r="96" spans="1:8" s="130" customFormat="1" ht="11.25">
      <c r="A96" s="177"/>
      <c r="D96" s="178"/>
      <c r="F96" s="178"/>
      <c r="H96" s="178"/>
    </row>
    <row r="97" spans="1:8" s="130" customFormat="1" ht="11.25">
      <c r="A97" s="177"/>
      <c r="D97" s="178"/>
      <c r="F97" s="178"/>
      <c r="H97" s="178"/>
    </row>
    <row r="98" spans="1:8" s="130" customFormat="1" ht="11.25">
      <c r="A98" s="177"/>
      <c r="D98" s="178"/>
      <c r="F98" s="178"/>
      <c r="H98" s="178"/>
    </row>
    <row r="99" spans="1:8" s="130" customFormat="1" ht="11.25">
      <c r="A99" s="177"/>
      <c r="D99" s="178"/>
      <c r="F99" s="178"/>
      <c r="H99" s="178"/>
    </row>
    <row r="100" spans="1:8" s="130" customFormat="1" ht="11.25">
      <c r="A100" s="177"/>
      <c r="D100" s="178"/>
      <c r="F100" s="178"/>
      <c r="H100" s="178"/>
    </row>
    <row r="101" spans="1:8" s="130" customFormat="1" ht="11.25">
      <c r="A101" s="177"/>
      <c r="D101" s="178"/>
      <c r="F101" s="178"/>
      <c r="H101" s="178"/>
    </row>
    <row r="102" spans="1:8" s="130" customFormat="1" ht="11.25">
      <c r="A102" s="177"/>
      <c r="D102" s="178"/>
      <c r="F102" s="178"/>
      <c r="H102" s="178"/>
    </row>
    <row r="103" spans="1:8" s="130" customFormat="1" ht="11.25">
      <c r="A103" s="177"/>
      <c r="D103" s="178"/>
      <c r="F103" s="178"/>
      <c r="H103" s="178"/>
    </row>
    <row r="104" spans="1:8" s="130" customFormat="1" ht="11.25">
      <c r="A104" s="177"/>
      <c r="D104" s="178"/>
      <c r="F104" s="178"/>
      <c r="H104" s="178"/>
    </row>
    <row r="105" spans="1:8" s="130" customFormat="1" ht="11.25">
      <c r="A105" s="177"/>
      <c r="D105" s="178"/>
      <c r="F105" s="178"/>
      <c r="H105" s="178"/>
    </row>
    <row r="106" spans="1:8" s="130" customFormat="1" ht="11.25">
      <c r="A106" s="177"/>
      <c r="D106" s="178"/>
      <c r="F106" s="178"/>
      <c r="H106" s="178"/>
    </row>
    <row r="107" spans="1:8" s="130" customFormat="1" ht="11.25">
      <c r="A107" s="177"/>
      <c r="D107" s="178"/>
      <c r="F107" s="178"/>
      <c r="H107" s="178"/>
    </row>
    <row r="108" spans="1:8" s="130" customFormat="1" ht="11.25">
      <c r="A108" s="177"/>
      <c r="D108" s="178"/>
      <c r="F108" s="178"/>
      <c r="H108" s="178"/>
    </row>
    <row r="109" spans="1:8" s="130" customFormat="1" ht="11.25">
      <c r="A109" s="177"/>
      <c r="D109" s="178"/>
      <c r="F109" s="178"/>
      <c r="H109" s="178"/>
    </row>
    <row r="110" spans="1:8" s="130" customFormat="1" ht="11.25">
      <c r="A110" s="177"/>
      <c r="D110" s="178"/>
      <c r="F110" s="178"/>
      <c r="H110" s="178"/>
    </row>
    <row r="111" spans="1:8" s="130" customFormat="1" ht="11.25">
      <c r="A111" s="177"/>
      <c r="D111" s="178"/>
      <c r="F111" s="178"/>
      <c r="H111" s="178"/>
    </row>
    <row r="112" spans="1:8" s="130" customFormat="1" ht="11.25">
      <c r="A112" s="177"/>
      <c r="D112" s="178"/>
      <c r="F112" s="178"/>
      <c r="H112" s="178"/>
    </row>
    <row r="113" spans="1:10" s="130" customFormat="1" ht="11.25">
      <c r="A113" s="177"/>
      <c r="D113" s="178"/>
      <c r="F113" s="178"/>
      <c r="H113" s="178"/>
    </row>
    <row r="114" spans="1:10" s="130" customFormat="1" ht="11.25">
      <c r="A114" s="177"/>
      <c r="D114" s="178"/>
      <c r="F114" s="178"/>
      <c r="H114" s="178"/>
    </row>
    <row r="115" spans="1:10" s="130" customFormat="1" ht="11.25">
      <c r="A115" s="177"/>
      <c r="D115" s="178"/>
      <c r="F115" s="178"/>
      <c r="H115" s="178"/>
    </row>
    <row r="116" spans="1:10" s="130" customFormat="1" ht="11.25">
      <c r="A116" s="177"/>
      <c r="D116" s="178"/>
      <c r="F116" s="178"/>
      <c r="H116" s="178"/>
    </row>
    <row r="117" spans="1:10">
      <c r="A117" s="22"/>
      <c r="B117" s="179"/>
      <c r="C117" s="179"/>
      <c r="E117" s="179"/>
      <c r="G117" s="179"/>
      <c r="J117" s="30"/>
    </row>
    <row r="118" spans="1:10">
      <c r="A118" s="22"/>
      <c r="B118" s="179"/>
      <c r="C118" s="179"/>
      <c r="E118" s="179"/>
      <c r="G118" s="179"/>
      <c r="J118" s="30"/>
    </row>
    <row r="119" spans="1:10">
      <c r="A119" s="22"/>
      <c r="B119" s="179"/>
      <c r="C119" s="179"/>
      <c r="E119" s="179"/>
      <c r="G119" s="179"/>
      <c r="J119" s="30"/>
    </row>
    <row r="120" spans="1:10">
      <c r="A120" s="22"/>
      <c r="B120" s="179"/>
      <c r="C120" s="179"/>
      <c r="E120" s="179"/>
      <c r="G120" s="179"/>
      <c r="J120" s="30"/>
    </row>
    <row r="121" spans="1:10">
      <c r="A121" s="22"/>
      <c r="B121" s="179"/>
      <c r="C121" s="179"/>
      <c r="E121" s="179"/>
      <c r="G121" s="179"/>
      <c r="J121" s="30"/>
    </row>
    <row r="122" spans="1:10">
      <c r="A122" s="22"/>
      <c r="B122" s="179"/>
      <c r="C122" s="179"/>
      <c r="E122" s="179"/>
      <c r="G122" s="179"/>
      <c r="J122" s="30"/>
    </row>
    <row r="123" spans="1:10">
      <c r="A123" s="22"/>
      <c r="B123" s="179"/>
      <c r="C123" s="179"/>
      <c r="E123" s="179"/>
      <c r="G123" s="179"/>
      <c r="J123" s="30"/>
    </row>
    <row r="124" spans="1:10">
      <c r="A124" s="22"/>
      <c r="B124" s="179"/>
      <c r="C124" s="179"/>
      <c r="E124" s="179"/>
      <c r="G124" s="179"/>
      <c r="J124" s="30"/>
    </row>
    <row r="125" spans="1:10">
      <c r="A125" s="22"/>
      <c r="B125" s="179"/>
      <c r="C125" s="179"/>
      <c r="E125" s="179"/>
      <c r="G125" s="179"/>
      <c r="J125" s="30"/>
    </row>
    <row r="126" spans="1:10">
      <c r="A126" s="22"/>
      <c r="B126" s="179"/>
      <c r="C126" s="179"/>
      <c r="E126" s="179"/>
      <c r="G126" s="179"/>
      <c r="J126" s="30"/>
    </row>
    <row r="127" spans="1:10">
      <c r="A127" s="22"/>
      <c r="B127" s="179"/>
      <c r="C127" s="179"/>
      <c r="E127" s="179"/>
      <c r="G127" s="179"/>
      <c r="J127" s="30"/>
    </row>
    <row r="128" spans="1:10">
      <c r="A128" s="22"/>
      <c r="B128" s="179"/>
      <c r="C128" s="179"/>
      <c r="E128" s="179"/>
      <c r="G128" s="179"/>
      <c r="J128" s="30"/>
    </row>
    <row r="129" spans="1:10">
      <c r="A129" s="22"/>
      <c r="B129" s="179"/>
      <c r="C129" s="179"/>
      <c r="E129" s="179"/>
      <c r="G129" s="179"/>
      <c r="J129" s="30"/>
    </row>
    <row r="130" spans="1:10">
      <c r="A130" s="22"/>
      <c r="B130" s="179"/>
      <c r="C130" s="179"/>
      <c r="E130" s="179"/>
      <c r="G130" s="179"/>
      <c r="J130" s="30"/>
    </row>
    <row r="131" spans="1:10">
      <c r="A131" s="22"/>
      <c r="B131" s="179"/>
      <c r="C131" s="179"/>
      <c r="E131" s="179"/>
      <c r="G131" s="179"/>
      <c r="J131" s="30"/>
    </row>
    <row r="132" spans="1:10">
      <c r="A132" s="22"/>
      <c r="B132" s="179"/>
      <c r="C132" s="179"/>
      <c r="E132" s="179"/>
      <c r="G132" s="179"/>
      <c r="J132" s="30"/>
    </row>
    <row r="133" spans="1:10">
      <c r="A133" s="22"/>
      <c r="B133" s="179"/>
      <c r="C133" s="179"/>
      <c r="E133" s="179"/>
      <c r="G133" s="179"/>
      <c r="J133" s="30"/>
    </row>
    <row r="134" spans="1:10">
      <c r="A134" s="22"/>
      <c r="B134" s="179"/>
      <c r="C134" s="179"/>
      <c r="E134" s="179"/>
      <c r="G134" s="179"/>
      <c r="J134" s="30"/>
    </row>
    <row r="135" spans="1:10">
      <c r="A135" s="22"/>
      <c r="B135" s="179"/>
      <c r="C135" s="179"/>
      <c r="E135" s="179"/>
      <c r="G135" s="179"/>
      <c r="J135" s="30"/>
    </row>
    <row r="136" spans="1:10">
      <c r="A136" s="181"/>
      <c r="C136" s="179"/>
      <c r="E136" s="179"/>
      <c r="G136" s="179"/>
      <c r="J136" s="30"/>
    </row>
    <row r="137" spans="1:10">
      <c r="A137" s="181"/>
      <c r="C137" s="179"/>
      <c r="E137" s="179"/>
      <c r="G137" s="179"/>
      <c r="J137" s="30"/>
    </row>
    <row r="138" spans="1:10">
      <c r="A138" s="181"/>
      <c r="C138" s="179"/>
      <c r="E138" s="179"/>
      <c r="G138" s="179"/>
      <c r="J138" s="30"/>
    </row>
    <row r="139" spans="1:10">
      <c r="A139" s="181"/>
      <c r="C139" s="179"/>
      <c r="E139" s="179"/>
      <c r="G139" s="179"/>
      <c r="J139" s="30"/>
    </row>
    <row r="140" spans="1:10">
      <c r="A140" s="181"/>
      <c r="C140" s="179"/>
      <c r="E140" s="179"/>
      <c r="G140" s="179"/>
      <c r="J140" s="30"/>
    </row>
    <row r="141" spans="1:10">
      <c r="A141" s="181"/>
      <c r="C141" s="179"/>
      <c r="E141" s="179"/>
      <c r="G141" s="179"/>
      <c r="J141" s="30"/>
    </row>
    <row r="142" spans="1:10">
      <c r="A142" s="181"/>
      <c r="C142" s="179"/>
      <c r="E142" s="179"/>
      <c r="G142" s="179"/>
      <c r="J142" s="30"/>
    </row>
    <row r="143" spans="1:10">
      <c r="A143" s="181"/>
      <c r="C143" s="179"/>
      <c r="E143" s="179"/>
      <c r="G143" s="179"/>
      <c r="J143" s="30"/>
    </row>
  </sheetData>
  <mergeCells count="20">
    <mergeCell ref="A33:H33"/>
    <mergeCell ref="A1:H1"/>
    <mergeCell ref="A2:H2"/>
    <mergeCell ref="A3:H3"/>
    <mergeCell ref="A4:H4"/>
    <mergeCell ref="A5:H5"/>
    <mergeCell ref="A6:H6"/>
    <mergeCell ref="A7:H7"/>
    <mergeCell ref="A11:H11"/>
    <mergeCell ref="A18:H18"/>
    <mergeCell ref="A25:H25"/>
    <mergeCell ref="A29:H29"/>
    <mergeCell ref="A64:H64"/>
    <mergeCell ref="A68:H70"/>
    <mergeCell ref="A38:H38"/>
    <mergeCell ref="A39:H39"/>
    <mergeCell ref="A48:H48"/>
    <mergeCell ref="A53:H53"/>
    <mergeCell ref="A59:H59"/>
    <mergeCell ref="A63:H63"/>
  </mergeCells>
  <printOptions horizontalCentered="1" verticalCentered="1"/>
  <pageMargins left="0" right="0" top="0" bottom="0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"/>
  <sheetViews>
    <sheetView zoomScale="72" zoomScaleNormal="72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20" ht="30.75">
      <c r="A1" s="213" t="str">
        <f>JUV!A1</f>
        <v>NECOCHEA GOLF CLUB</v>
      </c>
      <c r="B1" s="213"/>
      <c r="C1" s="213"/>
      <c r="D1" s="213"/>
      <c r="E1" s="213"/>
      <c r="F1" s="213"/>
      <c r="G1" s="213"/>
      <c r="H1" s="213"/>
    </row>
    <row r="2" spans="1:20" ht="23.25">
      <c r="A2" s="217" t="str">
        <f>JUV!A2</f>
        <v>32° PUTTER DE ORO JUNIOR</v>
      </c>
      <c r="B2" s="217"/>
      <c r="C2" s="217"/>
      <c r="D2" s="217"/>
      <c r="E2" s="217"/>
      <c r="F2" s="217"/>
      <c r="G2" s="217"/>
      <c r="H2" s="217"/>
    </row>
    <row r="3" spans="1:20" ht="19.5">
      <c r="A3" s="214" t="s">
        <v>7</v>
      </c>
      <c r="B3" s="214"/>
      <c r="C3" s="214"/>
      <c r="D3" s="214"/>
      <c r="E3" s="214"/>
      <c r="F3" s="214"/>
      <c r="G3" s="214"/>
      <c r="H3" s="214"/>
    </row>
    <row r="4" spans="1:20" ht="26.25">
      <c r="A4" s="215" t="str">
        <f>JUV!A4</f>
        <v>1° FECHA DEL RANKING</v>
      </c>
      <c r="B4" s="215"/>
      <c r="C4" s="215"/>
      <c r="D4" s="215"/>
      <c r="E4" s="215"/>
      <c r="F4" s="215"/>
      <c r="G4" s="215"/>
      <c r="H4" s="215"/>
    </row>
    <row r="5" spans="1:20" ht="19.5">
      <c r="A5" s="216" t="str">
        <f>JUV!A5</f>
        <v>DOS VUELTAS DE 9 HOYOS MEDAL PLAY</v>
      </c>
      <c r="B5" s="216"/>
      <c r="C5" s="216"/>
      <c r="D5" s="216"/>
      <c r="E5" s="216"/>
      <c r="F5" s="216"/>
      <c r="G5" s="216"/>
      <c r="H5" s="216"/>
    </row>
    <row r="6" spans="1:20" ht="19.5">
      <c r="A6" s="209" t="str">
        <f>JUV!A6</f>
        <v>LUNES 16 DE ENERO DE 2023</v>
      </c>
      <c r="B6" s="209"/>
      <c r="C6" s="209"/>
      <c r="D6" s="209"/>
      <c r="E6" s="209"/>
      <c r="F6" s="209"/>
      <c r="G6" s="209"/>
      <c r="H6" s="209"/>
    </row>
    <row r="7" spans="1:20" ht="19.5" thickBot="1">
      <c r="A7" s="2"/>
    </row>
    <row r="8" spans="1:20" ht="20.25" thickBot="1">
      <c r="A8" s="206" t="s">
        <v>68</v>
      </c>
      <c r="B8" s="207"/>
      <c r="C8" s="207"/>
      <c r="D8" s="207"/>
      <c r="E8" s="207"/>
      <c r="F8" s="207"/>
      <c r="G8" s="207"/>
      <c r="H8" s="208"/>
    </row>
    <row r="9" spans="1:20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122"/>
      <c r="K9" s="50" t="s">
        <v>24</v>
      </c>
      <c r="M9" s="1"/>
      <c r="N9" s="1"/>
      <c r="O9" s="1"/>
      <c r="P9" s="1"/>
      <c r="Q9" s="1"/>
      <c r="R9" s="1"/>
      <c r="S9" s="1"/>
      <c r="T9" s="1"/>
    </row>
    <row r="10" spans="1:20" ht="20.25" thickBot="1">
      <c r="A10" s="94" t="s">
        <v>52</v>
      </c>
      <c r="B10" s="95" t="s">
        <v>212</v>
      </c>
      <c r="C10" s="96">
        <v>39105</v>
      </c>
      <c r="D10" s="97">
        <v>2</v>
      </c>
      <c r="E10" s="98">
        <v>33</v>
      </c>
      <c r="F10" s="99">
        <v>33</v>
      </c>
      <c r="G10" s="282">
        <f>SUM(E10:F10)</f>
        <v>66</v>
      </c>
      <c r="H10" s="101">
        <f>SUM(G10-D10)</f>
        <v>64</v>
      </c>
      <c r="I10" s="23" t="s">
        <v>15</v>
      </c>
      <c r="K10" s="20">
        <f t="shared" ref="K10:K26" si="0">(F10-D10*0.5)</f>
        <v>32</v>
      </c>
    </row>
    <row r="11" spans="1:20" ht="20.25" thickBot="1">
      <c r="A11" s="94" t="s">
        <v>113</v>
      </c>
      <c r="B11" s="95" t="s">
        <v>62</v>
      </c>
      <c r="C11" s="96">
        <v>38884</v>
      </c>
      <c r="D11" s="97">
        <v>-1</v>
      </c>
      <c r="E11" s="98">
        <v>36</v>
      </c>
      <c r="F11" s="99">
        <v>37</v>
      </c>
      <c r="G11" s="282">
        <f>SUM(E11:F11)</f>
        <v>73</v>
      </c>
      <c r="H11" s="101">
        <f>SUM(G11-D11)</f>
        <v>74</v>
      </c>
      <c r="I11" s="23" t="s">
        <v>16</v>
      </c>
      <c r="K11" s="20">
        <f t="shared" si="0"/>
        <v>37.5</v>
      </c>
    </row>
    <row r="12" spans="1:20" ht="19.5">
      <c r="A12" s="94" t="s">
        <v>112</v>
      </c>
      <c r="B12" s="95" t="s">
        <v>53</v>
      </c>
      <c r="C12" s="96">
        <v>38833</v>
      </c>
      <c r="D12" s="97">
        <v>0</v>
      </c>
      <c r="E12" s="98">
        <v>38</v>
      </c>
      <c r="F12" s="99">
        <v>36</v>
      </c>
      <c r="G12" s="100">
        <f>SUM(E12:F12)</f>
        <v>74</v>
      </c>
      <c r="H12" s="101">
        <f>SUM(G12-D12)</f>
        <v>74</v>
      </c>
      <c r="K12" s="20">
        <f t="shared" si="0"/>
        <v>36</v>
      </c>
    </row>
    <row r="13" spans="1:20" ht="19.5">
      <c r="A13" s="94" t="s">
        <v>108</v>
      </c>
      <c r="B13" s="95" t="s">
        <v>215</v>
      </c>
      <c r="C13" s="96">
        <v>39044</v>
      </c>
      <c r="D13" s="97">
        <v>1</v>
      </c>
      <c r="E13" s="98">
        <v>37</v>
      </c>
      <c r="F13" s="99">
        <v>37</v>
      </c>
      <c r="G13" s="100">
        <f>SUM(E13:F13)</f>
        <v>74</v>
      </c>
      <c r="H13" s="101">
        <f>SUM(G13-D13)</f>
        <v>73</v>
      </c>
      <c r="K13" s="20">
        <f t="shared" si="0"/>
        <v>36.5</v>
      </c>
    </row>
    <row r="14" spans="1:20" ht="19.5">
      <c r="A14" s="94" t="s">
        <v>106</v>
      </c>
      <c r="B14" s="95" t="s">
        <v>53</v>
      </c>
      <c r="C14" s="96">
        <v>38656</v>
      </c>
      <c r="D14" s="97">
        <v>2</v>
      </c>
      <c r="E14" s="98">
        <v>40</v>
      </c>
      <c r="F14" s="99">
        <v>36</v>
      </c>
      <c r="G14" s="100">
        <f>SUM(E14:F14)</f>
        <v>76</v>
      </c>
      <c r="H14" s="101">
        <f>SUM(G14-D14)</f>
        <v>74</v>
      </c>
      <c r="K14" s="20">
        <f t="shared" si="0"/>
        <v>35</v>
      </c>
    </row>
    <row r="15" spans="1:20" ht="19.5">
      <c r="A15" s="94" t="s">
        <v>109</v>
      </c>
      <c r="B15" s="95" t="s">
        <v>214</v>
      </c>
      <c r="C15" s="96">
        <v>38874</v>
      </c>
      <c r="D15" s="97">
        <v>1</v>
      </c>
      <c r="E15" s="98">
        <v>40</v>
      </c>
      <c r="F15" s="99">
        <v>37</v>
      </c>
      <c r="G15" s="100">
        <f>SUM(E15:F15)</f>
        <v>77</v>
      </c>
      <c r="H15" s="101">
        <f>SUM(G15-D15)</f>
        <v>76</v>
      </c>
      <c r="K15" s="20">
        <f t="shared" si="0"/>
        <v>36.5</v>
      </c>
    </row>
    <row r="16" spans="1:20" ht="19.5">
      <c r="A16" s="94" t="s">
        <v>110</v>
      </c>
      <c r="B16" s="95" t="s">
        <v>212</v>
      </c>
      <c r="C16" s="96">
        <v>38888</v>
      </c>
      <c r="D16" s="97">
        <v>0</v>
      </c>
      <c r="E16" s="98">
        <v>42</v>
      </c>
      <c r="F16" s="99">
        <v>37</v>
      </c>
      <c r="G16" s="100">
        <f>SUM(E16:F16)</f>
        <v>79</v>
      </c>
      <c r="H16" s="101">
        <f>SUM(G16-D16)</f>
        <v>79</v>
      </c>
      <c r="K16" s="20">
        <f t="shared" si="0"/>
        <v>37</v>
      </c>
    </row>
    <row r="17" spans="1:11" ht="19.5">
      <c r="A17" s="94" t="s">
        <v>105</v>
      </c>
      <c r="B17" s="95" t="s">
        <v>53</v>
      </c>
      <c r="C17" s="96">
        <v>38609</v>
      </c>
      <c r="D17" s="97">
        <v>6</v>
      </c>
      <c r="E17" s="98">
        <v>42</v>
      </c>
      <c r="F17" s="99">
        <v>37</v>
      </c>
      <c r="G17" s="100">
        <f>SUM(E17:F17)</f>
        <v>79</v>
      </c>
      <c r="H17" s="101">
        <f>SUM(G17-D17)</f>
        <v>73</v>
      </c>
      <c r="K17" s="20">
        <f t="shared" si="0"/>
        <v>34</v>
      </c>
    </row>
    <row r="18" spans="1:11" ht="19.5">
      <c r="A18" s="94" t="s">
        <v>114</v>
      </c>
      <c r="B18" s="95" t="s">
        <v>214</v>
      </c>
      <c r="C18" s="96">
        <v>38888</v>
      </c>
      <c r="D18" s="97">
        <v>-1</v>
      </c>
      <c r="E18" s="98">
        <v>42</v>
      </c>
      <c r="F18" s="99">
        <v>39</v>
      </c>
      <c r="G18" s="100">
        <f>SUM(E18:F18)</f>
        <v>81</v>
      </c>
      <c r="H18" s="101">
        <f>SUM(G18-D18)</f>
        <v>82</v>
      </c>
      <c r="K18" s="20">
        <f t="shared" si="0"/>
        <v>39.5</v>
      </c>
    </row>
    <row r="19" spans="1:11" ht="19.5">
      <c r="A19" s="94" t="s">
        <v>107</v>
      </c>
      <c r="B19" s="95" t="s">
        <v>214</v>
      </c>
      <c r="C19" s="96">
        <v>38715</v>
      </c>
      <c r="D19" s="97">
        <v>1</v>
      </c>
      <c r="E19" s="98">
        <v>41</v>
      </c>
      <c r="F19" s="99">
        <v>40</v>
      </c>
      <c r="G19" s="100">
        <f>SUM(E19:F19)</f>
        <v>81</v>
      </c>
      <c r="H19" s="101">
        <f>SUM(G19-D19)</f>
        <v>80</v>
      </c>
      <c r="K19" s="20">
        <f t="shared" si="0"/>
        <v>39.5</v>
      </c>
    </row>
    <row r="20" spans="1:11" ht="19.5">
      <c r="A20" s="94" t="s">
        <v>111</v>
      </c>
      <c r="B20" s="95" t="s">
        <v>216</v>
      </c>
      <c r="C20" s="96">
        <v>38648</v>
      </c>
      <c r="D20" s="97">
        <v>0</v>
      </c>
      <c r="E20" s="98">
        <v>46</v>
      </c>
      <c r="F20" s="99">
        <v>36</v>
      </c>
      <c r="G20" s="100">
        <f>SUM(E20:F20)</f>
        <v>82</v>
      </c>
      <c r="H20" s="101">
        <f>SUM(G20-D20)</f>
        <v>82</v>
      </c>
      <c r="K20" s="20">
        <f t="shared" si="0"/>
        <v>36</v>
      </c>
    </row>
    <row r="21" spans="1:11" ht="19.5">
      <c r="A21" s="94" t="s">
        <v>104</v>
      </c>
      <c r="B21" s="95" t="s">
        <v>217</v>
      </c>
      <c r="C21" s="96">
        <v>39213</v>
      </c>
      <c r="D21" s="97">
        <v>7</v>
      </c>
      <c r="E21" s="98">
        <v>42</v>
      </c>
      <c r="F21" s="99">
        <v>40</v>
      </c>
      <c r="G21" s="100">
        <f>SUM(E21:F21)</f>
        <v>82</v>
      </c>
      <c r="H21" s="101">
        <f>SUM(G21-D21)</f>
        <v>75</v>
      </c>
      <c r="K21" s="20">
        <f t="shared" si="0"/>
        <v>36.5</v>
      </c>
    </row>
    <row r="22" spans="1:11" ht="20.25" thickBot="1">
      <c r="A22" s="94" t="s">
        <v>103</v>
      </c>
      <c r="B22" s="95" t="s">
        <v>62</v>
      </c>
      <c r="C22" s="96">
        <v>38872</v>
      </c>
      <c r="D22" s="97">
        <v>8</v>
      </c>
      <c r="E22" s="98">
        <v>39</v>
      </c>
      <c r="F22" s="99">
        <v>43</v>
      </c>
      <c r="G22" s="100">
        <f>SUM(E22:F22)</f>
        <v>82</v>
      </c>
      <c r="H22" s="101">
        <f>SUM(G22-D22)</f>
        <v>74</v>
      </c>
      <c r="K22" s="20">
        <f t="shared" si="0"/>
        <v>39</v>
      </c>
    </row>
    <row r="23" spans="1:11" ht="20.25" thickBot="1">
      <c r="A23" s="94" t="s">
        <v>102</v>
      </c>
      <c r="B23" s="95" t="s">
        <v>53</v>
      </c>
      <c r="C23" s="96">
        <v>38848</v>
      </c>
      <c r="D23" s="97">
        <v>11</v>
      </c>
      <c r="E23" s="98">
        <v>43</v>
      </c>
      <c r="F23" s="99">
        <v>40</v>
      </c>
      <c r="G23" s="100">
        <f>SUM(E23:F23)</f>
        <v>83</v>
      </c>
      <c r="H23" s="285">
        <f>SUM(G23-D23)</f>
        <v>72</v>
      </c>
      <c r="I23" s="27" t="s">
        <v>18</v>
      </c>
      <c r="K23" s="20">
        <f t="shared" si="0"/>
        <v>34.5</v>
      </c>
    </row>
    <row r="24" spans="1:11" ht="19.5">
      <c r="A24" s="94" t="s">
        <v>50</v>
      </c>
      <c r="B24" s="95" t="s">
        <v>53</v>
      </c>
      <c r="C24" s="96">
        <v>39205</v>
      </c>
      <c r="D24" s="97">
        <v>9</v>
      </c>
      <c r="E24" s="98">
        <v>42</v>
      </c>
      <c r="F24" s="99">
        <v>42</v>
      </c>
      <c r="G24" s="100">
        <f>SUM(E24:F24)</f>
        <v>84</v>
      </c>
      <c r="H24" s="101">
        <f>SUM(G24-D24)</f>
        <v>75</v>
      </c>
      <c r="K24" s="20">
        <f t="shared" si="0"/>
        <v>37.5</v>
      </c>
    </row>
    <row r="25" spans="1:11" ht="20.25" thickBot="1">
      <c r="A25" s="94" t="s">
        <v>101</v>
      </c>
      <c r="B25" s="95" t="s">
        <v>218</v>
      </c>
      <c r="C25" s="96">
        <v>39281</v>
      </c>
      <c r="D25" s="97">
        <v>25</v>
      </c>
      <c r="E25" s="98">
        <v>53</v>
      </c>
      <c r="F25" s="99">
        <v>45</v>
      </c>
      <c r="G25" s="100">
        <f>SUM(E25:F25)</f>
        <v>98</v>
      </c>
      <c r="H25" s="101">
        <f>SUM(G25-D25)</f>
        <v>73</v>
      </c>
      <c r="K25" s="20">
        <f t="shared" si="0"/>
        <v>32.5</v>
      </c>
    </row>
    <row r="26" spans="1:11" ht="20.25" thickBot="1">
      <c r="A26" s="196" t="s">
        <v>100</v>
      </c>
      <c r="B26" s="188" t="s">
        <v>53</v>
      </c>
      <c r="C26" s="189">
        <v>39011</v>
      </c>
      <c r="D26" s="190">
        <v>39</v>
      </c>
      <c r="E26" s="191">
        <v>49</v>
      </c>
      <c r="F26" s="192">
        <v>54</v>
      </c>
      <c r="G26" s="193">
        <f>SUM(E26:F26)</f>
        <v>103</v>
      </c>
      <c r="H26" s="288">
        <f>SUM(G26-D26)</f>
        <v>64</v>
      </c>
      <c r="I26" s="27" t="s">
        <v>17</v>
      </c>
      <c r="K26" s="20">
        <f t="shared" si="0"/>
        <v>34.5</v>
      </c>
    </row>
  </sheetData>
  <sortState xmlns:xlrd2="http://schemas.microsoft.com/office/spreadsheetml/2017/richdata2" ref="A10:H26">
    <sortCondition ref="G10:G26"/>
    <sortCondition ref="F10:F26"/>
    <sortCondition ref="E10:E26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4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13" t="str">
        <f>JUV!A1</f>
        <v>NECOCHEA GOLF CLUB</v>
      </c>
      <c r="B1" s="213"/>
      <c r="C1" s="213"/>
      <c r="D1" s="213"/>
      <c r="E1" s="213"/>
      <c r="F1" s="213"/>
      <c r="G1" s="213"/>
      <c r="H1" s="213"/>
    </row>
    <row r="2" spans="1:11" ht="23.25">
      <c r="A2" s="217" t="str">
        <f>JUV!A2</f>
        <v>32° PUTTER DE ORO JUNIOR</v>
      </c>
      <c r="B2" s="217"/>
      <c r="C2" s="217"/>
      <c r="D2" s="217"/>
      <c r="E2" s="217"/>
      <c r="F2" s="217"/>
      <c r="G2" s="217"/>
      <c r="H2" s="217"/>
    </row>
    <row r="3" spans="1:11" ht="19.5">
      <c r="A3" s="214" t="s">
        <v>7</v>
      </c>
      <c r="B3" s="214"/>
      <c r="C3" s="214"/>
      <c r="D3" s="214"/>
      <c r="E3" s="214"/>
      <c r="F3" s="214"/>
      <c r="G3" s="214"/>
      <c r="H3" s="214"/>
    </row>
    <row r="4" spans="1:11" ht="26.25">
      <c r="A4" s="215" t="str">
        <f>JUV!A4</f>
        <v>1° FECHA DEL RANKING</v>
      </c>
      <c r="B4" s="215"/>
      <c r="C4" s="215"/>
      <c r="D4" s="215"/>
      <c r="E4" s="215"/>
      <c r="F4" s="215"/>
      <c r="G4" s="215"/>
      <c r="H4" s="215"/>
    </row>
    <row r="5" spans="1:11" ht="19.5">
      <c r="A5" s="216" t="str">
        <f>JUV!A5</f>
        <v>DOS VUELTAS DE 9 HOYOS MEDAL PLAY</v>
      </c>
      <c r="B5" s="216"/>
      <c r="C5" s="216"/>
      <c r="D5" s="216"/>
      <c r="E5" s="216"/>
      <c r="F5" s="216"/>
      <c r="G5" s="216"/>
      <c r="H5" s="216"/>
    </row>
    <row r="6" spans="1:11" ht="20.25" thickBot="1">
      <c r="A6" s="209" t="str">
        <f>JUV!A6</f>
        <v>LUNES 16 DE ENERO DE 2023</v>
      </c>
      <c r="B6" s="209"/>
      <c r="C6" s="209"/>
      <c r="D6" s="209"/>
      <c r="E6" s="209"/>
      <c r="F6" s="209"/>
      <c r="G6" s="209"/>
      <c r="H6" s="209"/>
    </row>
    <row r="7" spans="1:11" ht="20.25" thickBot="1">
      <c r="A7" s="218" t="s">
        <v>222</v>
      </c>
      <c r="B7" s="219"/>
      <c r="C7" s="219"/>
      <c r="D7" s="219"/>
      <c r="E7" s="219"/>
      <c r="F7" s="219"/>
      <c r="G7" s="219"/>
      <c r="H7" s="220"/>
    </row>
    <row r="8" spans="1:11" s="3" customFormat="1" ht="20.25" thickBot="1">
      <c r="A8" s="124" t="s">
        <v>0</v>
      </c>
      <c r="B8" s="125" t="s">
        <v>9</v>
      </c>
      <c r="C8" s="125" t="s">
        <v>21</v>
      </c>
      <c r="D8" s="55" t="s">
        <v>1</v>
      </c>
      <c r="E8" s="55" t="s">
        <v>2</v>
      </c>
      <c r="F8" s="55" t="s">
        <v>3</v>
      </c>
      <c r="G8" s="126" t="s">
        <v>4</v>
      </c>
      <c r="H8" s="89" t="s">
        <v>5</v>
      </c>
      <c r="K8" s="50" t="s">
        <v>24</v>
      </c>
    </row>
    <row r="9" spans="1:11" ht="18" customHeight="1" thickBot="1">
      <c r="A9" s="94" t="s">
        <v>49</v>
      </c>
      <c r="B9" s="95" t="s">
        <v>213</v>
      </c>
      <c r="C9" s="96">
        <v>39469</v>
      </c>
      <c r="D9" s="97">
        <v>6</v>
      </c>
      <c r="E9" s="98">
        <v>42</v>
      </c>
      <c r="F9" s="99">
        <v>36</v>
      </c>
      <c r="G9" s="282">
        <f>SUM(E9:F9)</f>
        <v>78</v>
      </c>
      <c r="H9" s="101">
        <f>SUM(G9-D9)</f>
        <v>72</v>
      </c>
      <c r="I9" s="23" t="s">
        <v>15</v>
      </c>
      <c r="K9" s="20">
        <f t="shared" ref="K9:K33" si="0">(F9-D9*0.5)</f>
        <v>33</v>
      </c>
    </row>
    <row r="10" spans="1:11" ht="18" customHeight="1" thickBot="1">
      <c r="A10" s="94" t="s">
        <v>54</v>
      </c>
      <c r="B10" s="95" t="s">
        <v>53</v>
      </c>
      <c r="C10" s="96">
        <v>39770</v>
      </c>
      <c r="D10" s="97">
        <v>5</v>
      </c>
      <c r="E10" s="98">
        <v>41</v>
      </c>
      <c r="F10" s="99">
        <v>38</v>
      </c>
      <c r="G10" s="282">
        <f>SUM(E10:F10)</f>
        <v>79</v>
      </c>
      <c r="H10" s="101">
        <f>SUM(G10-D10)</f>
        <v>74</v>
      </c>
      <c r="I10" s="23" t="s">
        <v>16</v>
      </c>
      <c r="K10" s="20">
        <f t="shared" si="0"/>
        <v>35.5</v>
      </c>
    </row>
    <row r="11" spans="1:11" ht="18" customHeight="1">
      <c r="A11" s="94" t="s">
        <v>97</v>
      </c>
      <c r="B11" s="95" t="s">
        <v>213</v>
      </c>
      <c r="C11" s="96">
        <v>39699</v>
      </c>
      <c r="D11" s="97">
        <v>7</v>
      </c>
      <c r="E11" s="98">
        <v>42</v>
      </c>
      <c r="F11" s="99">
        <v>38</v>
      </c>
      <c r="G11" s="100">
        <f>SUM(E11:F11)</f>
        <v>80</v>
      </c>
      <c r="H11" s="101">
        <f>SUM(G11-D11)</f>
        <v>73</v>
      </c>
      <c r="K11" s="20">
        <f t="shared" si="0"/>
        <v>34.5</v>
      </c>
    </row>
    <row r="12" spans="1:11" ht="18" customHeight="1">
      <c r="A12" s="94" t="s">
        <v>98</v>
      </c>
      <c r="B12" s="95" t="s">
        <v>213</v>
      </c>
      <c r="C12" s="96">
        <v>40163</v>
      </c>
      <c r="D12" s="97">
        <v>4</v>
      </c>
      <c r="E12" s="98">
        <v>42</v>
      </c>
      <c r="F12" s="99">
        <v>39</v>
      </c>
      <c r="G12" s="100">
        <f>SUM(E12:F12)</f>
        <v>81</v>
      </c>
      <c r="H12" s="101">
        <f>SUM(G12-D12)</f>
        <v>77</v>
      </c>
      <c r="K12" s="20">
        <f t="shared" si="0"/>
        <v>37</v>
      </c>
    </row>
    <row r="13" spans="1:11" ht="18" customHeight="1">
      <c r="A13" s="94" t="s">
        <v>94</v>
      </c>
      <c r="B13" s="95" t="s">
        <v>213</v>
      </c>
      <c r="C13" s="96">
        <v>39791</v>
      </c>
      <c r="D13" s="97">
        <v>10</v>
      </c>
      <c r="E13" s="98">
        <v>42</v>
      </c>
      <c r="F13" s="99">
        <v>39</v>
      </c>
      <c r="G13" s="100">
        <f>SUM(E13:F13)</f>
        <v>81</v>
      </c>
      <c r="H13" s="101">
        <f>SUM(G13-D13)</f>
        <v>71</v>
      </c>
      <c r="K13" s="20">
        <f t="shared" si="0"/>
        <v>34</v>
      </c>
    </row>
    <row r="14" spans="1:11" ht="18" customHeight="1">
      <c r="A14" s="94" t="s">
        <v>219</v>
      </c>
      <c r="B14" s="95" t="s">
        <v>214</v>
      </c>
      <c r="C14" s="96">
        <v>40007</v>
      </c>
      <c r="D14" s="97">
        <v>9</v>
      </c>
      <c r="E14" s="98">
        <v>43</v>
      </c>
      <c r="F14" s="99">
        <v>42</v>
      </c>
      <c r="G14" s="100">
        <f>SUM(E14:F14)</f>
        <v>85</v>
      </c>
      <c r="H14" s="101">
        <f>SUM(G14-D14)</f>
        <v>76</v>
      </c>
      <c r="K14" s="20">
        <f t="shared" si="0"/>
        <v>37.5</v>
      </c>
    </row>
    <row r="15" spans="1:11" ht="18" customHeight="1">
      <c r="A15" s="94" t="s">
        <v>51</v>
      </c>
      <c r="B15" s="95" t="s">
        <v>53</v>
      </c>
      <c r="C15" s="96">
        <v>39755</v>
      </c>
      <c r="D15" s="97">
        <v>15</v>
      </c>
      <c r="E15" s="98">
        <v>43</v>
      </c>
      <c r="F15" s="99">
        <v>42</v>
      </c>
      <c r="G15" s="100">
        <f>SUM(E15:F15)</f>
        <v>85</v>
      </c>
      <c r="H15" s="101">
        <f>SUM(G15-D15)</f>
        <v>70</v>
      </c>
      <c r="K15" s="283">
        <f t="shared" si="0"/>
        <v>34.5</v>
      </c>
    </row>
    <row r="16" spans="1:11" ht="18" customHeight="1">
      <c r="A16" s="94" t="s">
        <v>93</v>
      </c>
      <c r="B16" s="95" t="s">
        <v>62</v>
      </c>
      <c r="C16" s="96">
        <v>39819</v>
      </c>
      <c r="D16" s="97">
        <v>10</v>
      </c>
      <c r="E16" s="98">
        <v>42</v>
      </c>
      <c r="F16" s="99">
        <v>43</v>
      </c>
      <c r="G16" s="100">
        <f>SUM(E16:F16)</f>
        <v>85</v>
      </c>
      <c r="H16" s="101">
        <f>SUM(G16-D16)</f>
        <v>75</v>
      </c>
      <c r="K16" s="20">
        <f t="shared" si="0"/>
        <v>38</v>
      </c>
    </row>
    <row r="17" spans="1:11" ht="18" customHeight="1">
      <c r="A17" s="94" t="s">
        <v>96</v>
      </c>
      <c r="B17" s="95" t="s">
        <v>62</v>
      </c>
      <c r="C17" s="96">
        <v>39689</v>
      </c>
      <c r="D17" s="97">
        <v>8</v>
      </c>
      <c r="E17" s="98">
        <v>45</v>
      </c>
      <c r="F17" s="99">
        <v>42</v>
      </c>
      <c r="G17" s="100">
        <f>SUM(E17:F17)</f>
        <v>87</v>
      </c>
      <c r="H17" s="101">
        <f>SUM(G17-D17)</f>
        <v>79</v>
      </c>
      <c r="K17" s="20">
        <f t="shared" si="0"/>
        <v>38</v>
      </c>
    </row>
    <row r="18" spans="1:11" ht="18" customHeight="1">
      <c r="A18" s="186" t="s">
        <v>37</v>
      </c>
      <c r="B18" s="95" t="s">
        <v>217</v>
      </c>
      <c r="C18" s="96">
        <v>40532</v>
      </c>
      <c r="D18" s="97">
        <v>20</v>
      </c>
      <c r="E18" s="98">
        <v>42</v>
      </c>
      <c r="F18" s="99">
        <v>45</v>
      </c>
      <c r="G18" s="100">
        <f>SUM(E18:F18)</f>
        <v>87</v>
      </c>
      <c r="H18" s="101">
        <f>SUM(G18-D18)</f>
        <v>67</v>
      </c>
      <c r="K18" s="20">
        <f t="shared" si="0"/>
        <v>35</v>
      </c>
    </row>
    <row r="19" spans="1:11" ht="18" customHeight="1" thickBot="1">
      <c r="A19" s="94" t="s">
        <v>91</v>
      </c>
      <c r="B19" s="95" t="s">
        <v>213</v>
      </c>
      <c r="C19" s="96">
        <v>39867</v>
      </c>
      <c r="D19" s="97">
        <v>15</v>
      </c>
      <c r="E19" s="98">
        <v>47</v>
      </c>
      <c r="F19" s="99">
        <v>42</v>
      </c>
      <c r="G19" s="100">
        <f>SUM(E19:F19)</f>
        <v>89</v>
      </c>
      <c r="H19" s="101">
        <f>SUM(G19-D19)</f>
        <v>74</v>
      </c>
      <c r="K19" s="20">
        <f t="shared" si="0"/>
        <v>34.5</v>
      </c>
    </row>
    <row r="20" spans="1:11" ht="18" customHeight="1" thickBot="1">
      <c r="A20" s="94" t="s">
        <v>90</v>
      </c>
      <c r="B20" s="95" t="s">
        <v>228</v>
      </c>
      <c r="C20" s="96">
        <v>39675</v>
      </c>
      <c r="D20" s="97">
        <v>22</v>
      </c>
      <c r="E20" s="98">
        <v>49</v>
      </c>
      <c r="F20" s="99">
        <v>43</v>
      </c>
      <c r="G20" s="100">
        <f>SUM(E20:F20)</f>
        <v>92</v>
      </c>
      <c r="H20" s="101">
        <f>SUM(G20-D20)</f>
        <v>70</v>
      </c>
      <c r="I20" s="27" t="s">
        <v>18</v>
      </c>
      <c r="K20" s="283">
        <f t="shared" si="0"/>
        <v>32</v>
      </c>
    </row>
    <row r="21" spans="1:11" ht="18" customHeight="1" thickBot="1">
      <c r="A21" s="94" t="s">
        <v>55</v>
      </c>
      <c r="B21" s="95" t="s">
        <v>53</v>
      </c>
      <c r="C21" s="96">
        <v>39785</v>
      </c>
      <c r="D21" s="97">
        <v>31</v>
      </c>
      <c r="E21" s="98">
        <v>47</v>
      </c>
      <c r="F21" s="99">
        <v>46</v>
      </c>
      <c r="G21" s="100">
        <f>SUM(E21:F21)</f>
        <v>93</v>
      </c>
      <c r="H21" s="101">
        <f>SUM(G21-D21)</f>
        <v>62</v>
      </c>
      <c r="I21" s="27" t="s">
        <v>17</v>
      </c>
      <c r="K21" s="20">
        <f t="shared" si="0"/>
        <v>30.5</v>
      </c>
    </row>
    <row r="22" spans="1:11" ht="18" customHeight="1">
      <c r="A22" s="94" t="s">
        <v>92</v>
      </c>
      <c r="B22" s="95" t="s">
        <v>53</v>
      </c>
      <c r="C22" s="96">
        <v>39638</v>
      </c>
      <c r="D22" s="97">
        <v>13</v>
      </c>
      <c r="E22" s="98">
        <v>49</v>
      </c>
      <c r="F22" s="99">
        <v>45</v>
      </c>
      <c r="G22" s="100">
        <f>SUM(E22:F22)</f>
        <v>94</v>
      </c>
      <c r="H22" s="101">
        <f>SUM(G22-D22)</f>
        <v>81</v>
      </c>
      <c r="K22" s="20">
        <f t="shared" si="0"/>
        <v>38.5</v>
      </c>
    </row>
    <row r="23" spans="1:11" ht="18" customHeight="1">
      <c r="A23" s="186" t="s">
        <v>221</v>
      </c>
      <c r="B23" s="95" t="s">
        <v>214</v>
      </c>
      <c r="C23" s="96">
        <v>40437</v>
      </c>
      <c r="D23" s="97">
        <v>21</v>
      </c>
      <c r="E23" s="98">
        <v>48</v>
      </c>
      <c r="F23" s="99">
        <v>47</v>
      </c>
      <c r="G23" s="100">
        <f>SUM(E23:F23)</f>
        <v>95</v>
      </c>
      <c r="H23" s="101">
        <f>SUM(G23-D23)</f>
        <v>74</v>
      </c>
      <c r="K23" s="20">
        <f t="shared" si="0"/>
        <v>36.5</v>
      </c>
    </row>
    <row r="24" spans="1:11" ht="18" customHeight="1">
      <c r="A24" s="94" t="s">
        <v>89</v>
      </c>
      <c r="B24" s="95" t="s">
        <v>213</v>
      </c>
      <c r="C24" s="96">
        <v>39774</v>
      </c>
      <c r="D24" s="97">
        <v>23</v>
      </c>
      <c r="E24" s="98">
        <v>53</v>
      </c>
      <c r="F24" s="99">
        <v>43</v>
      </c>
      <c r="G24" s="100">
        <f>SUM(E24:F24)</f>
        <v>96</v>
      </c>
      <c r="H24" s="101">
        <f>SUM(G24-D24)</f>
        <v>73</v>
      </c>
      <c r="K24" s="20">
        <f t="shared" si="0"/>
        <v>31.5</v>
      </c>
    </row>
    <row r="25" spans="1:11" ht="18" customHeight="1">
      <c r="A25" s="186" t="s">
        <v>85</v>
      </c>
      <c r="B25" s="95" t="s">
        <v>213</v>
      </c>
      <c r="C25" s="96">
        <v>40766</v>
      </c>
      <c r="D25" s="97">
        <v>20</v>
      </c>
      <c r="E25" s="98">
        <v>49</v>
      </c>
      <c r="F25" s="99">
        <v>48</v>
      </c>
      <c r="G25" s="100">
        <f>SUM(E25:F25)</f>
        <v>97</v>
      </c>
      <c r="H25" s="101">
        <f>SUM(G25-D25)</f>
        <v>77</v>
      </c>
      <c r="K25" s="20">
        <f t="shared" si="0"/>
        <v>38</v>
      </c>
    </row>
    <row r="26" spans="1:11" ht="18" customHeight="1">
      <c r="A26" s="186" t="s">
        <v>36</v>
      </c>
      <c r="B26" s="95" t="s">
        <v>217</v>
      </c>
      <c r="C26" s="96">
        <v>40373</v>
      </c>
      <c r="D26" s="97">
        <v>22</v>
      </c>
      <c r="E26" s="98">
        <v>48</v>
      </c>
      <c r="F26" s="99">
        <v>50</v>
      </c>
      <c r="G26" s="100">
        <f>SUM(E26:F26)</f>
        <v>98</v>
      </c>
      <c r="H26" s="101">
        <f>SUM(G26-D26)</f>
        <v>76</v>
      </c>
      <c r="K26" s="20">
        <f t="shared" si="0"/>
        <v>39</v>
      </c>
    </row>
    <row r="27" spans="1:11" ht="18" customHeight="1">
      <c r="A27" s="94" t="s">
        <v>88</v>
      </c>
      <c r="B27" s="95" t="s">
        <v>220</v>
      </c>
      <c r="C27" s="96">
        <v>39777</v>
      </c>
      <c r="D27" s="97">
        <v>25</v>
      </c>
      <c r="E27" s="98">
        <v>53</v>
      </c>
      <c r="F27" s="99">
        <v>48</v>
      </c>
      <c r="G27" s="100">
        <f>SUM(E27:F27)</f>
        <v>101</v>
      </c>
      <c r="H27" s="101">
        <f>SUM(G27-D27)</f>
        <v>76</v>
      </c>
      <c r="K27" s="20">
        <f t="shared" si="0"/>
        <v>35.5</v>
      </c>
    </row>
    <row r="28" spans="1:11" ht="18" customHeight="1">
      <c r="A28" s="94" t="s">
        <v>87</v>
      </c>
      <c r="B28" s="95" t="s">
        <v>212</v>
      </c>
      <c r="C28" s="96">
        <v>39782</v>
      </c>
      <c r="D28" s="97">
        <v>31</v>
      </c>
      <c r="E28" s="98">
        <v>50</v>
      </c>
      <c r="F28" s="99">
        <v>51</v>
      </c>
      <c r="G28" s="100">
        <f>SUM(E28:F28)</f>
        <v>101</v>
      </c>
      <c r="H28" s="101">
        <f>SUM(G28-D28)</f>
        <v>70</v>
      </c>
      <c r="K28" s="283">
        <f t="shared" si="0"/>
        <v>35.5</v>
      </c>
    </row>
    <row r="29" spans="1:11" ht="18" customHeight="1">
      <c r="A29" s="186" t="s">
        <v>83</v>
      </c>
      <c r="B29" s="95" t="s">
        <v>53</v>
      </c>
      <c r="C29" s="96">
        <v>40522</v>
      </c>
      <c r="D29" s="97">
        <v>26</v>
      </c>
      <c r="E29" s="98">
        <v>46</v>
      </c>
      <c r="F29" s="99">
        <v>56</v>
      </c>
      <c r="G29" s="100">
        <f>SUM(E29:F29)</f>
        <v>102</v>
      </c>
      <c r="H29" s="101">
        <f>SUM(G29-D29)</f>
        <v>76</v>
      </c>
      <c r="K29" s="20">
        <f t="shared" si="0"/>
        <v>43</v>
      </c>
    </row>
    <row r="30" spans="1:11" ht="18" customHeight="1">
      <c r="A30" s="186" t="s">
        <v>81</v>
      </c>
      <c r="B30" s="95" t="s">
        <v>53</v>
      </c>
      <c r="C30" s="96">
        <v>41123</v>
      </c>
      <c r="D30" s="97">
        <v>31</v>
      </c>
      <c r="E30" s="98">
        <v>54</v>
      </c>
      <c r="F30" s="99">
        <v>49</v>
      </c>
      <c r="G30" s="100">
        <f>SUM(E30:F30)</f>
        <v>103</v>
      </c>
      <c r="H30" s="101">
        <f>SUM(G30-D30)</f>
        <v>72</v>
      </c>
      <c r="K30" s="20">
        <f t="shared" si="0"/>
        <v>33.5</v>
      </c>
    </row>
    <row r="31" spans="1:11" ht="18" customHeight="1">
      <c r="A31" s="186" t="s">
        <v>80</v>
      </c>
      <c r="B31" s="95" t="s">
        <v>214</v>
      </c>
      <c r="C31" s="96">
        <v>40484</v>
      </c>
      <c r="D31" s="97" t="s">
        <v>5</v>
      </c>
      <c r="E31" s="98" t="s">
        <v>59</v>
      </c>
      <c r="F31" s="99" t="s">
        <v>28</v>
      </c>
      <c r="G31" s="281" t="s">
        <v>10</v>
      </c>
      <c r="H31" s="278" t="s">
        <v>10</v>
      </c>
    </row>
    <row r="32" spans="1:11" ht="18" customHeight="1" thickBot="1">
      <c r="A32" s="187" t="s">
        <v>82</v>
      </c>
      <c r="B32" s="188" t="s">
        <v>213</v>
      </c>
      <c r="C32" s="189">
        <v>40430</v>
      </c>
      <c r="D32" s="190" t="s">
        <v>229</v>
      </c>
      <c r="E32" s="191" t="s">
        <v>230</v>
      </c>
      <c r="F32" s="192" t="s">
        <v>231</v>
      </c>
      <c r="G32" s="193" t="s">
        <v>232</v>
      </c>
      <c r="H32" s="280" t="s">
        <v>10</v>
      </c>
    </row>
    <row r="33" spans="1:11" ht="19.5" thickBot="1"/>
    <row r="34" spans="1:11" ht="20.25" thickBot="1">
      <c r="A34" s="218" t="s">
        <v>224</v>
      </c>
      <c r="B34" s="219"/>
      <c r="C34" s="219"/>
      <c r="D34" s="219"/>
      <c r="E34" s="219"/>
      <c r="F34" s="219"/>
      <c r="G34" s="219"/>
      <c r="H34" s="220"/>
    </row>
    <row r="35" spans="1:11" ht="18" customHeight="1" thickBot="1">
      <c r="A35" s="4" t="s">
        <v>6</v>
      </c>
      <c r="B35" s="5" t="s">
        <v>9</v>
      </c>
      <c r="C35" s="5" t="s">
        <v>21</v>
      </c>
      <c r="D35" s="4"/>
      <c r="E35" s="4" t="s">
        <v>2</v>
      </c>
      <c r="F35" s="16" t="s">
        <v>3</v>
      </c>
      <c r="G35" s="15" t="s">
        <v>4</v>
      </c>
      <c r="H35" s="17" t="s">
        <v>5</v>
      </c>
      <c r="K35" s="50" t="s">
        <v>24</v>
      </c>
    </row>
    <row r="36" spans="1:11" ht="18" customHeight="1" thickBot="1">
      <c r="A36" s="94" t="s">
        <v>141</v>
      </c>
      <c r="B36" s="95" t="s">
        <v>53</v>
      </c>
      <c r="C36" s="96">
        <v>39932</v>
      </c>
      <c r="D36" s="97">
        <v>6</v>
      </c>
      <c r="E36" s="98">
        <v>40</v>
      </c>
      <c r="F36" s="99">
        <v>40</v>
      </c>
      <c r="G36" s="301">
        <f>SUM(E36:F36)</f>
        <v>80</v>
      </c>
      <c r="H36" s="101">
        <f>SUM(G36-D36)</f>
        <v>74</v>
      </c>
      <c r="I36" s="23" t="s">
        <v>15</v>
      </c>
      <c r="K36" s="20">
        <f t="shared" ref="K36:K44" si="1">(F36-D36*0.5)</f>
        <v>37</v>
      </c>
    </row>
    <row r="37" spans="1:11" ht="18" customHeight="1" thickBot="1">
      <c r="A37" s="94" t="s">
        <v>139</v>
      </c>
      <c r="B37" s="95" t="s">
        <v>212</v>
      </c>
      <c r="C37" s="96">
        <v>39930</v>
      </c>
      <c r="D37" s="97">
        <v>26</v>
      </c>
      <c r="E37" s="98">
        <v>44</v>
      </c>
      <c r="F37" s="99">
        <v>48</v>
      </c>
      <c r="G37" s="301">
        <f>SUM(E37:F37)</f>
        <v>92</v>
      </c>
      <c r="H37" s="101">
        <f>SUM(G37-D37)</f>
        <v>66</v>
      </c>
      <c r="I37" s="23" t="s">
        <v>16</v>
      </c>
      <c r="K37" s="20">
        <f t="shared" si="1"/>
        <v>35</v>
      </c>
    </row>
    <row r="38" spans="1:11" ht="18" customHeight="1">
      <c r="A38" s="94" t="s">
        <v>138</v>
      </c>
      <c r="B38" s="95" t="s">
        <v>53</v>
      </c>
      <c r="C38" s="96">
        <v>40616</v>
      </c>
      <c r="D38" s="97">
        <v>29</v>
      </c>
      <c r="E38" s="98">
        <v>51</v>
      </c>
      <c r="F38" s="99">
        <v>50</v>
      </c>
      <c r="G38" s="100">
        <f>SUM(E38:F38)</f>
        <v>101</v>
      </c>
      <c r="H38" s="101">
        <f>SUM(G38-D38)</f>
        <v>72</v>
      </c>
      <c r="K38" s="283">
        <f t="shared" si="1"/>
        <v>35.5</v>
      </c>
    </row>
    <row r="39" spans="1:11" ht="18" customHeight="1" thickBot="1">
      <c r="A39" s="94" t="s">
        <v>47</v>
      </c>
      <c r="B39" s="95" t="s">
        <v>218</v>
      </c>
      <c r="C39" s="96">
        <v>39869</v>
      </c>
      <c r="D39" s="97">
        <v>21</v>
      </c>
      <c r="E39" s="98">
        <v>54</v>
      </c>
      <c r="F39" s="99">
        <v>49</v>
      </c>
      <c r="G39" s="100">
        <f>SUM(E39:F39)</f>
        <v>103</v>
      </c>
      <c r="H39" s="101">
        <f>SUM(G39-D39)</f>
        <v>82</v>
      </c>
      <c r="K39" s="20">
        <f t="shared" si="1"/>
        <v>38.5</v>
      </c>
    </row>
    <row r="40" spans="1:11" ht="18" customHeight="1" thickBot="1">
      <c r="A40" s="94" t="s">
        <v>137</v>
      </c>
      <c r="B40" s="95" t="s">
        <v>212</v>
      </c>
      <c r="C40" s="96">
        <v>40539</v>
      </c>
      <c r="D40" s="97">
        <v>32</v>
      </c>
      <c r="E40" s="98">
        <v>53</v>
      </c>
      <c r="F40" s="99">
        <v>51</v>
      </c>
      <c r="G40" s="100">
        <f>SUM(E40:F40)</f>
        <v>104</v>
      </c>
      <c r="H40" s="285">
        <f>SUM(G40-D40)</f>
        <v>72</v>
      </c>
      <c r="I40" s="27" t="s">
        <v>18</v>
      </c>
      <c r="K40" s="283">
        <f t="shared" si="1"/>
        <v>35</v>
      </c>
    </row>
    <row r="41" spans="1:11" ht="18" customHeight="1" thickBot="1">
      <c r="A41" s="94" t="s">
        <v>134</v>
      </c>
      <c r="B41" s="95" t="s">
        <v>212</v>
      </c>
      <c r="C41" s="96">
        <v>40267</v>
      </c>
      <c r="D41" s="97">
        <v>55</v>
      </c>
      <c r="E41" s="98">
        <v>52</v>
      </c>
      <c r="F41" s="99">
        <v>55</v>
      </c>
      <c r="G41" s="100">
        <f>SUM(E41:F41)</f>
        <v>107</v>
      </c>
      <c r="H41" s="101">
        <f>SUM(G41-D41)</f>
        <v>52</v>
      </c>
      <c r="I41" s="27" t="s">
        <v>17</v>
      </c>
      <c r="K41" s="20">
        <f t="shared" si="1"/>
        <v>27.5</v>
      </c>
    </row>
    <row r="42" spans="1:11" ht="18" customHeight="1">
      <c r="A42" s="94" t="s">
        <v>136</v>
      </c>
      <c r="B42" s="95" t="s">
        <v>53</v>
      </c>
      <c r="C42" s="96">
        <v>40415</v>
      </c>
      <c r="D42" s="97">
        <v>34</v>
      </c>
      <c r="E42" s="98">
        <v>53</v>
      </c>
      <c r="F42" s="99">
        <v>57</v>
      </c>
      <c r="G42" s="100">
        <f>SUM(E42:F42)</f>
        <v>110</v>
      </c>
      <c r="H42" s="101">
        <f>SUM(G42-D42)</f>
        <v>76</v>
      </c>
      <c r="K42" s="20">
        <f t="shared" si="1"/>
        <v>40</v>
      </c>
    </row>
    <row r="43" spans="1:11" ht="18" customHeight="1">
      <c r="A43" s="94" t="s">
        <v>135</v>
      </c>
      <c r="B43" s="95" t="s">
        <v>218</v>
      </c>
      <c r="C43" s="96">
        <v>40321</v>
      </c>
      <c r="D43" s="97">
        <v>44</v>
      </c>
      <c r="E43" s="98">
        <v>58</v>
      </c>
      <c r="F43" s="99">
        <v>61</v>
      </c>
      <c r="G43" s="100">
        <f>SUM(E43:F43)</f>
        <v>119</v>
      </c>
      <c r="H43" s="101">
        <f>SUM(G43-D43)</f>
        <v>75</v>
      </c>
      <c r="K43" s="20">
        <f t="shared" si="1"/>
        <v>39</v>
      </c>
    </row>
    <row r="44" spans="1:11" ht="18" customHeight="1" thickBot="1">
      <c r="A44" s="290" t="s">
        <v>140</v>
      </c>
      <c r="B44" s="188" t="s">
        <v>62</v>
      </c>
      <c r="C44" s="189">
        <v>40439</v>
      </c>
      <c r="D44" s="291" t="s">
        <v>10</v>
      </c>
      <c r="E44" s="292" t="s">
        <v>10</v>
      </c>
      <c r="F44" s="293" t="s">
        <v>10</v>
      </c>
      <c r="G44" s="279" t="s">
        <v>10</v>
      </c>
      <c r="H44" s="280" t="s">
        <v>10</v>
      </c>
      <c r="K44" s="20" t="e">
        <f t="shared" si="1"/>
        <v>#VALUE!</v>
      </c>
    </row>
  </sheetData>
  <sortState xmlns:xlrd2="http://schemas.microsoft.com/office/spreadsheetml/2017/richdata2" ref="A36:H44">
    <sortCondition ref="G36:G44"/>
    <sortCondition ref="F36:F44"/>
    <sortCondition ref="E36:E44"/>
  </sortState>
  <mergeCells count="8">
    <mergeCell ref="A34:H34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7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213" t="str">
        <f>JUV!A1</f>
        <v>NECOCHEA GOLF CLUB</v>
      </c>
      <c r="B1" s="213"/>
      <c r="C1" s="213"/>
      <c r="D1" s="213"/>
      <c r="E1" s="213"/>
      <c r="F1" s="213"/>
      <c r="G1" s="213"/>
      <c r="H1" s="213"/>
    </row>
    <row r="2" spans="1:20" ht="23.25">
      <c r="A2" s="217" t="str">
        <f>JUV!A2</f>
        <v>32° PUTTER DE ORO JUNIOR</v>
      </c>
      <c r="B2" s="217"/>
      <c r="C2" s="217"/>
      <c r="D2" s="217"/>
      <c r="E2" s="217"/>
      <c r="F2" s="217"/>
      <c r="G2" s="217"/>
      <c r="H2" s="217"/>
    </row>
    <row r="3" spans="1:20" ht="19.5">
      <c r="A3" s="214" t="s">
        <v>7</v>
      </c>
      <c r="B3" s="214"/>
      <c r="C3" s="214"/>
      <c r="D3" s="214"/>
      <c r="E3" s="214"/>
      <c r="F3" s="214"/>
      <c r="G3" s="214"/>
      <c r="H3" s="214"/>
    </row>
    <row r="4" spans="1:20" ht="26.25">
      <c r="A4" s="215" t="str">
        <f>JUV!A4</f>
        <v>1° FECHA DEL RANKING</v>
      </c>
      <c r="B4" s="215"/>
      <c r="C4" s="215"/>
      <c r="D4" s="215"/>
      <c r="E4" s="215"/>
      <c r="F4" s="215"/>
      <c r="G4" s="215"/>
      <c r="H4" s="215"/>
    </row>
    <row r="5" spans="1:20" ht="19.5">
      <c r="A5" s="216" t="str">
        <f>JUV!A5</f>
        <v>DOS VUELTAS DE 9 HOYOS MEDAL PLAY</v>
      </c>
      <c r="B5" s="216"/>
      <c r="C5" s="216"/>
      <c r="D5" s="216"/>
      <c r="E5" s="216"/>
      <c r="F5" s="216"/>
      <c r="G5" s="216"/>
      <c r="H5" s="216"/>
    </row>
    <row r="6" spans="1:20" ht="19.5">
      <c r="A6" s="209" t="str">
        <f>JUV!A6</f>
        <v>LUNES 16 DE ENERO DE 2023</v>
      </c>
      <c r="B6" s="209"/>
      <c r="C6" s="209"/>
      <c r="D6" s="209"/>
      <c r="E6" s="209"/>
      <c r="F6" s="209"/>
      <c r="G6" s="209"/>
      <c r="H6" s="209"/>
    </row>
    <row r="7" spans="1:20" ht="20.25" thickBot="1">
      <c r="A7" s="221"/>
      <c r="B7" s="221"/>
      <c r="C7" s="221"/>
      <c r="D7" s="221"/>
      <c r="E7" s="221"/>
      <c r="F7" s="221"/>
      <c r="G7" s="221"/>
      <c r="H7" s="221"/>
    </row>
    <row r="8" spans="1:20" ht="19.5" thickBot="1">
      <c r="A8" s="210" t="s">
        <v>69</v>
      </c>
      <c r="B8" s="211"/>
      <c r="C8" s="211"/>
      <c r="D8" s="211"/>
      <c r="E8" s="211"/>
      <c r="F8" s="211"/>
      <c r="G8" s="211"/>
      <c r="H8" s="212"/>
    </row>
    <row r="9" spans="1:20" s="76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50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94" t="s">
        <v>37</v>
      </c>
      <c r="B10" s="95" t="s">
        <v>217</v>
      </c>
      <c r="C10" s="96">
        <v>40532</v>
      </c>
      <c r="D10" s="97">
        <v>20</v>
      </c>
      <c r="E10" s="98">
        <v>42</v>
      </c>
      <c r="F10" s="99">
        <v>45</v>
      </c>
      <c r="G10" s="282">
        <f>SUM(E10:F10)</f>
        <v>87</v>
      </c>
      <c r="H10" s="101">
        <f>SUM(G10-D10)</f>
        <v>67</v>
      </c>
      <c r="I10" s="23" t="s">
        <v>15</v>
      </c>
      <c r="K10" s="20">
        <f t="shared" ref="K10:K17" si="0">(F10-D10*0.5)</f>
        <v>35</v>
      </c>
      <c r="N10" s="1"/>
      <c r="O10" s="1"/>
      <c r="P10" s="1"/>
      <c r="Q10" s="1"/>
      <c r="R10" s="1"/>
      <c r="S10" s="1"/>
      <c r="T10" s="1"/>
    </row>
    <row r="11" spans="1:20" ht="20.25" thickBot="1">
      <c r="A11" s="94" t="s">
        <v>221</v>
      </c>
      <c r="B11" s="95" t="s">
        <v>214</v>
      </c>
      <c r="C11" s="96">
        <v>40437</v>
      </c>
      <c r="D11" s="97">
        <v>21</v>
      </c>
      <c r="E11" s="98">
        <v>48</v>
      </c>
      <c r="F11" s="99">
        <v>47</v>
      </c>
      <c r="G11" s="282">
        <f>SUM(E11:F11)</f>
        <v>95</v>
      </c>
      <c r="H11" s="101">
        <f>SUM(G11-D11)</f>
        <v>74</v>
      </c>
      <c r="I11" s="23" t="s">
        <v>16</v>
      </c>
      <c r="K11" s="20">
        <f t="shared" si="0"/>
        <v>36.5</v>
      </c>
      <c r="M11" s="91"/>
    </row>
    <row r="12" spans="1:20" ht="20.25" thickBot="1">
      <c r="A12" s="94" t="s">
        <v>36</v>
      </c>
      <c r="B12" s="95" t="s">
        <v>217</v>
      </c>
      <c r="C12" s="96">
        <v>40373</v>
      </c>
      <c r="D12" s="97">
        <v>22</v>
      </c>
      <c r="E12" s="98">
        <v>48</v>
      </c>
      <c r="F12" s="99">
        <v>48</v>
      </c>
      <c r="G12" s="100">
        <f>SUM(E12:F12)</f>
        <v>96</v>
      </c>
      <c r="H12" s="285">
        <f>SUM(G12-D12)</f>
        <v>74</v>
      </c>
      <c r="I12" s="27" t="s">
        <v>18</v>
      </c>
      <c r="K12" s="20">
        <f t="shared" si="0"/>
        <v>37</v>
      </c>
      <c r="M12" s="91"/>
    </row>
    <row r="13" spans="1:20" ht="20.25" thickBot="1">
      <c r="A13" s="94" t="s">
        <v>85</v>
      </c>
      <c r="B13" s="95" t="s">
        <v>213</v>
      </c>
      <c r="C13" s="96">
        <v>40766</v>
      </c>
      <c r="D13" s="97">
        <v>20</v>
      </c>
      <c r="E13" s="98">
        <v>49</v>
      </c>
      <c r="F13" s="99">
        <v>48</v>
      </c>
      <c r="G13" s="100">
        <f>SUM(E13:F13)</f>
        <v>97</v>
      </c>
      <c r="H13" s="101">
        <f>SUM(G13-D13)</f>
        <v>77</v>
      </c>
      <c r="K13" s="283">
        <f t="shared" si="0"/>
        <v>38</v>
      </c>
    </row>
    <row r="14" spans="1:20" ht="20.25" thickBot="1">
      <c r="A14" s="94" t="s">
        <v>81</v>
      </c>
      <c r="B14" s="95" t="s">
        <v>53</v>
      </c>
      <c r="C14" s="96">
        <v>41123</v>
      </c>
      <c r="D14" s="97">
        <v>31</v>
      </c>
      <c r="E14" s="98">
        <v>54</v>
      </c>
      <c r="F14" s="99">
        <v>49</v>
      </c>
      <c r="G14" s="100">
        <f>SUM(E14:F14)</f>
        <v>103</v>
      </c>
      <c r="H14" s="285">
        <f>SUM(G14-D14)</f>
        <v>72</v>
      </c>
      <c r="I14" s="27" t="s">
        <v>17</v>
      </c>
      <c r="K14" s="20">
        <f t="shared" si="0"/>
        <v>33.5</v>
      </c>
    </row>
    <row r="15" spans="1:20" ht="20.25" thickBot="1">
      <c r="A15" s="94" t="s">
        <v>80</v>
      </c>
      <c r="B15" s="95" t="s">
        <v>214</v>
      </c>
      <c r="C15" s="96">
        <v>40484</v>
      </c>
      <c r="D15" s="97" t="s">
        <v>5</v>
      </c>
      <c r="E15" s="98" t="s">
        <v>59</v>
      </c>
      <c r="F15" s="99" t="s">
        <v>28</v>
      </c>
      <c r="G15" s="100" t="s">
        <v>10</v>
      </c>
      <c r="H15" s="101" t="s">
        <v>10</v>
      </c>
      <c r="I15" s="294"/>
      <c r="K15" s="20" t="e">
        <f t="shared" si="0"/>
        <v>#VALUE!</v>
      </c>
    </row>
    <row r="16" spans="1:20" ht="19.5">
      <c r="A16" s="94" t="s">
        <v>83</v>
      </c>
      <c r="B16" s="95" t="s">
        <v>53</v>
      </c>
      <c r="C16" s="96">
        <v>40522</v>
      </c>
      <c r="D16" s="97" t="s">
        <v>229</v>
      </c>
      <c r="E16" s="98" t="s">
        <v>230</v>
      </c>
      <c r="F16" s="99" t="s">
        <v>231</v>
      </c>
      <c r="G16" s="100" t="s">
        <v>232</v>
      </c>
      <c r="H16" s="278" t="s">
        <v>10</v>
      </c>
    </row>
    <row r="17" spans="1:8" ht="20.25" thickBot="1">
      <c r="A17" s="196" t="s">
        <v>82</v>
      </c>
      <c r="B17" s="188" t="s">
        <v>213</v>
      </c>
      <c r="C17" s="189">
        <v>40430</v>
      </c>
      <c r="D17" s="190" t="s">
        <v>229</v>
      </c>
      <c r="E17" s="191" t="s">
        <v>230</v>
      </c>
      <c r="F17" s="192" t="s">
        <v>231</v>
      </c>
      <c r="G17" s="193" t="s">
        <v>232</v>
      </c>
      <c r="H17" s="280" t="s">
        <v>10</v>
      </c>
    </row>
  </sheetData>
  <sortState xmlns:xlrd2="http://schemas.microsoft.com/office/spreadsheetml/2017/richdata2" ref="A10:I17">
    <sortCondition ref="G10:G17"/>
    <sortCondition descending="1" ref="F10:F17"/>
    <sortCondition ref="E10:E17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4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63" bestFit="1" customWidth="1"/>
    <col min="8" max="8" width="11.42578125" style="22"/>
    <col min="9" max="16384" width="11.42578125" style="1"/>
  </cols>
  <sheetData>
    <row r="1" spans="1:16" ht="30.75">
      <c r="A1" s="213" t="str">
        <f>JUV!A1</f>
        <v>NECOCHEA GOLF CLUB</v>
      </c>
      <c r="B1" s="213"/>
      <c r="C1" s="213"/>
      <c r="D1" s="213"/>
      <c r="E1" s="213"/>
      <c r="F1" s="213"/>
    </row>
    <row r="2" spans="1:16" ht="23.25">
      <c r="A2" s="217" t="str">
        <f>JUV!A2</f>
        <v>32° PUTTER DE ORO JUNIOR</v>
      </c>
      <c r="B2" s="217"/>
      <c r="C2" s="217"/>
      <c r="D2" s="217"/>
      <c r="E2" s="217"/>
      <c r="F2" s="217"/>
    </row>
    <row r="3" spans="1:16" ht="19.5">
      <c r="A3" s="214" t="s">
        <v>7</v>
      </c>
      <c r="B3" s="214"/>
      <c r="C3" s="214"/>
      <c r="D3" s="214"/>
      <c r="E3" s="214"/>
      <c r="F3" s="214"/>
    </row>
    <row r="4" spans="1:16" ht="26.25">
      <c r="A4" s="215" t="s">
        <v>65</v>
      </c>
      <c r="B4" s="215"/>
      <c r="C4" s="215"/>
      <c r="D4" s="215"/>
      <c r="E4" s="215"/>
      <c r="F4" s="215"/>
    </row>
    <row r="5" spans="1:16" ht="19.5">
      <c r="A5" s="216" t="s">
        <v>14</v>
      </c>
      <c r="B5" s="216"/>
      <c r="C5" s="216"/>
      <c r="D5" s="216"/>
      <c r="E5" s="216"/>
      <c r="F5" s="216"/>
    </row>
    <row r="6" spans="1:16" ht="19.5">
      <c r="A6" s="209" t="str">
        <f>JUV!A6</f>
        <v>LUNES 16 DE ENERO DE 2023</v>
      </c>
      <c r="B6" s="209"/>
      <c r="C6" s="209"/>
      <c r="D6" s="209"/>
      <c r="E6" s="209"/>
      <c r="F6" s="209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22" t="s">
        <v>70</v>
      </c>
      <c r="B8" s="223"/>
      <c r="C8" s="223"/>
      <c r="D8" s="223"/>
      <c r="E8" s="223"/>
      <c r="F8" s="224"/>
    </row>
    <row r="9" spans="1:16" s="3" customFormat="1" ht="20.25" thickBot="1">
      <c r="A9" s="78" t="s">
        <v>0</v>
      </c>
      <c r="B9" s="79" t="s">
        <v>9</v>
      </c>
      <c r="C9" s="79" t="s">
        <v>21</v>
      </c>
      <c r="D9" s="80" t="s">
        <v>1</v>
      </c>
      <c r="E9" s="81" t="s">
        <v>4</v>
      </c>
      <c r="F9" s="81" t="s">
        <v>5</v>
      </c>
      <c r="G9" s="64"/>
      <c r="H9" s="22"/>
      <c r="K9" s="1"/>
      <c r="L9" s="1"/>
      <c r="M9" s="1"/>
      <c r="N9" s="1"/>
      <c r="O9" s="1"/>
      <c r="P9" s="1"/>
    </row>
    <row r="10" spans="1:16" ht="20.25" thickBot="1">
      <c r="A10" s="54" t="s">
        <v>210</v>
      </c>
      <c r="B10" s="32" t="s">
        <v>218</v>
      </c>
      <c r="C10" s="33">
        <v>40886</v>
      </c>
      <c r="D10" s="57">
        <v>0</v>
      </c>
      <c r="E10" s="275">
        <v>54</v>
      </c>
      <c r="F10" s="123">
        <f t="shared" ref="F10:F12" si="0">(E10-D10)</f>
        <v>54</v>
      </c>
      <c r="G10" s="65" t="s">
        <v>26</v>
      </c>
      <c r="J10" s="48"/>
      <c r="K10" s="48"/>
      <c r="L10" s="48"/>
      <c r="M10" s="48"/>
    </row>
    <row r="11" spans="1:16" ht="20.25" thickBot="1">
      <c r="A11" s="202" t="s">
        <v>205</v>
      </c>
      <c r="B11" s="191" t="s">
        <v>214</v>
      </c>
      <c r="C11" s="203">
        <v>40323</v>
      </c>
      <c r="D11" s="204">
        <v>0</v>
      </c>
      <c r="E11" s="277">
        <v>61</v>
      </c>
      <c r="F11" s="205">
        <f t="shared" si="0"/>
        <v>61</v>
      </c>
      <c r="G11" s="65" t="s">
        <v>27</v>
      </c>
    </row>
    <row r="12" spans="1:16" ht="20.25" hidden="1" thickBot="1">
      <c r="A12" s="197"/>
      <c r="B12" s="198"/>
      <c r="C12" s="199"/>
      <c r="D12" s="200"/>
      <c r="E12" s="201"/>
      <c r="F12" s="123">
        <f t="shared" si="0"/>
        <v>0</v>
      </c>
      <c r="G12" s="65" t="s">
        <v>17</v>
      </c>
    </row>
    <row r="13" spans="1:16" ht="19.5" hidden="1">
      <c r="A13" s="54"/>
      <c r="B13" s="32"/>
      <c r="C13" s="33"/>
      <c r="D13" s="57"/>
      <c r="E13" s="18"/>
      <c r="F13" s="123">
        <f>(E13-D13)</f>
        <v>0</v>
      </c>
      <c r="G13" s="1"/>
    </row>
    <row r="14" spans="1:16" ht="19.5" hidden="1">
      <c r="A14" s="54"/>
      <c r="B14" s="32"/>
      <c r="C14" s="33"/>
      <c r="D14" s="57"/>
      <c r="E14" s="18"/>
      <c r="F14" s="123">
        <f t="shared" ref="F14" si="1">(E14-D14)</f>
        <v>0</v>
      </c>
      <c r="G14" s="1"/>
      <c r="H14" s="1"/>
    </row>
    <row r="15" spans="1:16" ht="19.5" hidden="1" thickBot="1">
      <c r="F15" s="1"/>
      <c r="G15" s="1"/>
      <c r="H15" s="1"/>
    </row>
    <row r="16" spans="1:16" ht="20.25" hidden="1" thickBot="1">
      <c r="A16" s="222" t="s">
        <v>71</v>
      </c>
      <c r="B16" s="223"/>
      <c r="C16" s="223"/>
      <c r="D16" s="223"/>
      <c r="E16" s="223"/>
      <c r="F16" s="224"/>
    </row>
    <row r="17" spans="1:7" ht="20.25" hidden="1" thickBot="1">
      <c r="A17" s="78" t="s">
        <v>6</v>
      </c>
      <c r="B17" s="79" t="s">
        <v>9</v>
      </c>
      <c r="C17" s="79" t="s">
        <v>21</v>
      </c>
      <c r="D17" s="80" t="s">
        <v>1</v>
      </c>
      <c r="E17" s="81" t="s">
        <v>4</v>
      </c>
      <c r="F17" s="81" t="s">
        <v>5</v>
      </c>
    </row>
    <row r="18" spans="1:7" ht="20.25" hidden="1" thickBot="1">
      <c r="A18" s="54"/>
      <c r="B18" s="32"/>
      <c r="C18" s="33"/>
      <c r="D18" s="57"/>
      <c r="E18" s="18"/>
      <c r="F18" s="123">
        <f>(E18-D18)</f>
        <v>0</v>
      </c>
      <c r="G18" s="65" t="s">
        <v>26</v>
      </c>
    </row>
    <row r="19" spans="1:7" ht="20.25" hidden="1" thickBot="1">
      <c r="A19" s="54"/>
      <c r="B19" s="32"/>
      <c r="C19" s="33"/>
      <c r="D19" s="57"/>
      <c r="E19" s="18"/>
      <c r="F19" s="123">
        <f t="shared" ref="F19:F22" si="2">(E19-D19)</f>
        <v>0</v>
      </c>
      <c r="G19" s="65" t="s">
        <v>27</v>
      </c>
    </row>
    <row r="20" spans="1:7" ht="20.25" hidden="1" thickBot="1">
      <c r="A20" s="54"/>
      <c r="B20" s="32"/>
      <c r="C20" s="33"/>
      <c r="D20" s="57"/>
      <c r="E20" s="18"/>
      <c r="F20" s="123">
        <f t="shared" si="2"/>
        <v>0</v>
      </c>
      <c r="G20" s="65" t="s">
        <v>17</v>
      </c>
    </row>
    <row r="21" spans="1:7" ht="19.5" hidden="1">
      <c r="A21" s="54"/>
      <c r="B21" s="32"/>
      <c r="C21" s="33"/>
      <c r="D21" s="57"/>
      <c r="E21" s="18"/>
      <c r="F21" s="123">
        <f t="shared" si="2"/>
        <v>0</v>
      </c>
    </row>
    <row r="22" spans="1:7" ht="19.5" hidden="1">
      <c r="A22" s="54"/>
      <c r="B22" s="32"/>
      <c r="C22" s="33"/>
      <c r="D22" s="57"/>
      <c r="E22" s="18"/>
      <c r="F22" s="123">
        <f t="shared" si="2"/>
        <v>0</v>
      </c>
    </row>
    <row r="23" spans="1:7" hidden="1"/>
    <row r="24" spans="1:7" hidden="1"/>
  </sheetData>
  <sortState xmlns:xlrd2="http://schemas.microsoft.com/office/spreadsheetml/2017/richdata2" ref="A18:F20">
    <sortCondition ref="E18:E20"/>
  </sortState>
  <mergeCells count="8">
    <mergeCell ref="A16:F16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29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63" customWidth="1"/>
    <col min="8" max="8" width="11.42578125" style="22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26" t="str">
        <f>JUV!A1</f>
        <v>NECOCHEA GOLF CLUB</v>
      </c>
      <c r="B1" s="226"/>
      <c r="C1" s="226"/>
      <c r="D1" s="226"/>
      <c r="E1" s="226"/>
      <c r="F1" s="226"/>
    </row>
    <row r="2" spans="1:23" ht="23.25">
      <c r="A2" s="217" t="str">
        <f>JUV!A2</f>
        <v>32° PUTTER DE ORO JUNIOR</v>
      </c>
      <c r="B2" s="217"/>
      <c r="C2" s="217"/>
      <c r="D2" s="217"/>
      <c r="E2" s="217"/>
      <c r="F2" s="217"/>
    </row>
    <row r="3" spans="1:23" ht="19.5">
      <c r="A3" s="214" t="s">
        <v>7</v>
      </c>
      <c r="B3" s="214"/>
      <c r="C3" s="214"/>
      <c r="D3" s="214"/>
      <c r="E3" s="214"/>
      <c r="F3" s="214"/>
    </row>
    <row r="4" spans="1:23" ht="26.25">
      <c r="A4" s="215" t="str">
        <f>ALBATROS!A4</f>
        <v>1° FECHA DEL RANKING</v>
      </c>
      <c r="B4" s="215"/>
      <c r="C4" s="215"/>
      <c r="D4" s="215"/>
      <c r="E4" s="215"/>
      <c r="F4" s="215"/>
    </row>
    <row r="5" spans="1:23" ht="19.5">
      <c r="A5" s="216" t="s">
        <v>14</v>
      </c>
      <c r="B5" s="216"/>
      <c r="C5" s="216"/>
      <c r="D5" s="216"/>
      <c r="E5" s="216"/>
      <c r="F5" s="216"/>
    </row>
    <row r="6" spans="1:23" ht="20.25" thickBot="1">
      <c r="A6" s="209" t="str">
        <f>JUV!A6</f>
        <v>LUNES 16 DE ENERO DE 2023</v>
      </c>
      <c r="B6" s="209"/>
      <c r="C6" s="209"/>
      <c r="D6" s="209"/>
      <c r="E6" s="209"/>
      <c r="F6" s="209"/>
    </row>
    <row r="7" spans="1:23" ht="20.25" thickBot="1">
      <c r="A7" s="227" t="s">
        <v>72</v>
      </c>
      <c r="B7" s="228"/>
      <c r="C7" s="228"/>
      <c r="D7" s="228"/>
      <c r="E7" s="228"/>
      <c r="F7" s="229"/>
    </row>
    <row r="8" spans="1:23" s="51" customFormat="1" ht="20.25" thickBot="1">
      <c r="A8" s="16" t="s">
        <v>0</v>
      </c>
      <c r="B8" s="55" t="s">
        <v>9</v>
      </c>
      <c r="C8" s="55" t="s">
        <v>21</v>
      </c>
      <c r="D8" s="56" t="s">
        <v>1</v>
      </c>
      <c r="E8" s="4" t="s">
        <v>4</v>
      </c>
      <c r="F8" s="4" t="s">
        <v>5</v>
      </c>
      <c r="G8" s="64"/>
      <c r="H8" s="22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</row>
    <row r="9" spans="1:23" ht="20.25" thickBot="1">
      <c r="A9" s="54" t="s">
        <v>158</v>
      </c>
      <c r="B9" s="32" t="s">
        <v>220</v>
      </c>
      <c r="C9" s="33">
        <v>41277</v>
      </c>
      <c r="D9" s="57">
        <v>1</v>
      </c>
      <c r="E9" s="275">
        <v>37</v>
      </c>
      <c r="F9" s="123">
        <f>(E9-D9)</f>
        <v>36</v>
      </c>
      <c r="G9" s="67" t="s">
        <v>26</v>
      </c>
      <c r="J9" s="68"/>
      <c r="K9" s="225" t="s">
        <v>29</v>
      </c>
      <c r="L9" s="225"/>
      <c r="M9" s="225"/>
      <c r="N9" s="225"/>
      <c r="O9" s="225"/>
      <c r="P9" s="225"/>
      <c r="Q9" s="225"/>
      <c r="R9" s="225"/>
      <c r="S9" s="225"/>
      <c r="T9" s="68"/>
      <c r="U9" s="68"/>
      <c r="V9" s="68"/>
      <c r="W9" s="68"/>
    </row>
    <row r="10" spans="1:23" ht="20.25" thickBot="1">
      <c r="A10" s="54" t="s">
        <v>155</v>
      </c>
      <c r="B10" s="32" t="s">
        <v>217</v>
      </c>
      <c r="C10" s="33">
        <v>41174</v>
      </c>
      <c r="D10" s="57">
        <v>10</v>
      </c>
      <c r="E10" s="275">
        <v>39</v>
      </c>
      <c r="F10" s="123">
        <f>(E10-D10)</f>
        <v>29</v>
      </c>
      <c r="G10" s="65" t="s">
        <v>27</v>
      </c>
      <c r="J10" s="69" t="s">
        <v>0</v>
      </c>
      <c r="K10" s="69">
        <v>1</v>
      </c>
      <c r="L10" s="69">
        <v>2</v>
      </c>
      <c r="M10" s="69">
        <v>3</v>
      </c>
      <c r="N10" s="69">
        <v>4</v>
      </c>
      <c r="O10" s="69">
        <v>5</v>
      </c>
      <c r="P10" s="69">
        <v>6</v>
      </c>
      <c r="Q10" s="69">
        <v>7</v>
      </c>
      <c r="R10" s="69">
        <v>8</v>
      </c>
      <c r="S10" s="69">
        <v>9</v>
      </c>
      <c r="T10" s="70" t="s">
        <v>28</v>
      </c>
      <c r="U10" s="69" t="s">
        <v>4</v>
      </c>
      <c r="V10" s="69" t="s">
        <v>30</v>
      </c>
      <c r="W10" s="69" t="s">
        <v>31</v>
      </c>
    </row>
    <row r="11" spans="1:23" ht="20.25" thickBot="1">
      <c r="A11" s="54" t="s">
        <v>154</v>
      </c>
      <c r="B11" s="32" t="s">
        <v>213</v>
      </c>
      <c r="C11" s="33">
        <v>41137</v>
      </c>
      <c r="D11" s="57">
        <v>11</v>
      </c>
      <c r="E11" s="18">
        <v>42</v>
      </c>
      <c r="F11" s="123">
        <f>(E11-D11)</f>
        <v>31</v>
      </c>
      <c r="G11" s="65" t="s">
        <v>17</v>
      </c>
      <c r="J11" s="71"/>
      <c r="K11" s="72"/>
      <c r="L11" s="72"/>
      <c r="M11" s="72"/>
      <c r="N11" s="73"/>
      <c r="O11" s="73"/>
      <c r="P11" s="73"/>
      <c r="Q11" s="73"/>
      <c r="R11" s="73"/>
      <c r="S11" s="73"/>
      <c r="T11" s="74"/>
      <c r="U11" s="72">
        <f>T11</f>
        <v>0</v>
      </c>
      <c r="V11" s="73">
        <f>SUM(N11:S11)-D11*0.6</f>
        <v>-6.6</v>
      </c>
      <c r="W11" s="72">
        <f>SUM(Q11:S11)-D11*0.3</f>
        <v>-3.3</v>
      </c>
    </row>
    <row r="12" spans="1:23" ht="19.5">
      <c r="A12" s="54" t="s">
        <v>157</v>
      </c>
      <c r="B12" s="32" t="s">
        <v>220</v>
      </c>
      <c r="C12" s="33">
        <v>41139</v>
      </c>
      <c r="D12" s="57">
        <v>8</v>
      </c>
      <c r="E12" s="18">
        <v>45</v>
      </c>
      <c r="F12" s="123">
        <f>(E12-D12)</f>
        <v>37</v>
      </c>
      <c r="J12" s="71"/>
      <c r="K12" s="72"/>
      <c r="L12" s="72"/>
      <c r="M12" s="72"/>
      <c r="N12" s="73"/>
      <c r="O12" s="73"/>
      <c r="P12" s="73"/>
      <c r="Q12" s="73"/>
      <c r="R12" s="73"/>
      <c r="S12" s="73"/>
      <c r="T12" s="74"/>
      <c r="U12" s="72">
        <f>T12</f>
        <v>0</v>
      </c>
      <c r="V12" s="73">
        <f>SUM(N12:S12)-D12*0.6</f>
        <v>-4.8</v>
      </c>
      <c r="W12" s="72">
        <f>SUM(Q12:S12)-D12*0.3</f>
        <v>-2.4</v>
      </c>
    </row>
    <row r="13" spans="1:23" ht="19.5">
      <c r="A13" s="54" t="s">
        <v>151</v>
      </c>
      <c r="B13" s="32" t="s">
        <v>214</v>
      </c>
      <c r="C13" s="33">
        <v>41012</v>
      </c>
      <c r="D13" s="57">
        <v>10</v>
      </c>
      <c r="E13" s="18">
        <v>45</v>
      </c>
      <c r="F13" s="123">
        <f>(E13-D13)</f>
        <v>35</v>
      </c>
    </row>
    <row r="14" spans="1:23" ht="19.5">
      <c r="A14" s="54" t="s">
        <v>150</v>
      </c>
      <c r="B14" s="32" t="s">
        <v>218</v>
      </c>
      <c r="C14" s="33">
        <v>41387</v>
      </c>
      <c r="D14" s="57">
        <v>16</v>
      </c>
      <c r="E14" s="18">
        <v>50</v>
      </c>
      <c r="F14" s="123">
        <f>(E14-D14)</f>
        <v>34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</row>
    <row r="15" spans="1:23" ht="19.5">
      <c r="A15" s="54" t="s">
        <v>156</v>
      </c>
      <c r="B15" s="32" t="s">
        <v>218</v>
      </c>
      <c r="C15" s="33">
        <v>41592</v>
      </c>
      <c r="D15" s="57">
        <v>13</v>
      </c>
      <c r="E15" s="18">
        <v>51</v>
      </c>
      <c r="F15" s="123">
        <f>(E15-D15)</f>
        <v>38</v>
      </c>
      <c r="G15" s="75"/>
    </row>
    <row r="16" spans="1:23" ht="19.5">
      <c r="A16" s="54" t="s">
        <v>144</v>
      </c>
      <c r="B16" s="32" t="s">
        <v>212</v>
      </c>
      <c r="C16" s="33">
        <v>41495</v>
      </c>
      <c r="D16" s="57">
        <v>16</v>
      </c>
      <c r="E16" s="18">
        <v>51</v>
      </c>
      <c r="F16" s="123">
        <f>(E16-D16)</f>
        <v>35</v>
      </c>
    </row>
    <row r="17" spans="1:10" ht="19.5">
      <c r="A17" s="54" t="s">
        <v>149</v>
      </c>
      <c r="B17" s="32" t="s">
        <v>217</v>
      </c>
      <c r="C17" s="33">
        <v>41201</v>
      </c>
      <c r="D17" s="57">
        <v>20</v>
      </c>
      <c r="E17" s="18">
        <v>58</v>
      </c>
      <c r="F17" s="123">
        <f>(E17-D17)</f>
        <v>38</v>
      </c>
    </row>
    <row r="18" spans="1:10" ht="19.5">
      <c r="A18" s="54" t="s">
        <v>153</v>
      </c>
      <c r="B18" s="32" t="s">
        <v>217</v>
      </c>
      <c r="C18" s="33">
        <v>41428</v>
      </c>
      <c r="D18" s="57">
        <v>18</v>
      </c>
      <c r="E18" s="18">
        <v>59</v>
      </c>
      <c r="F18" s="123">
        <f>(E18-D18)</f>
        <v>41</v>
      </c>
      <c r="G18" s="75"/>
    </row>
    <row r="19" spans="1:10" ht="19.5">
      <c r="A19" s="54" t="s">
        <v>148</v>
      </c>
      <c r="B19" s="32" t="s">
        <v>62</v>
      </c>
      <c r="C19" s="33">
        <v>41498</v>
      </c>
      <c r="D19" s="57">
        <v>0</v>
      </c>
      <c r="E19" s="18">
        <v>61</v>
      </c>
      <c r="F19" s="123">
        <f>(E19-D19)</f>
        <v>61</v>
      </c>
      <c r="G19" s="75"/>
    </row>
    <row r="20" spans="1:10" ht="19.5">
      <c r="A20" s="54" t="s">
        <v>147</v>
      </c>
      <c r="B20" s="32" t="s">
        <v>212</v>
      </c>
      <c r="C20" s="33">
        <v>40954</v>
      </c>
      <c r="D20" s="57">
        <v>20</v>
      </c>
      <c r="E20" s="18">
        <v>66</v>
      </c>
      <c r="F20" s="123">
        <f>(E20-D20)</f>
        <v>46</v>
      </c>
      <c r="G20" s="75"/>
    </row>
    <row r="21" spans="1:10" ht="19.5">
      <c r="A21" s="54" t="s">
        <v>145</v>
      </c>
      <c r="B21" s="32" t="s">
        <v>212</v>
      </c>
      <c r="C21" s="33">
        <v>40916</v>
      </c>
      <c r="D21" s="57">
        <v>0</v>
      </c>
      <c r="E21" s="18">
        <v>69</v>
      </c>
      <c r="F21" s="123">
        <f>(E21-D21)</f>
        <v>69</v>
      </c>
      <c r="G21" s="75"/>
    </row>
    <row r="22" spans="1:10" ht="19.5">
      <c r="A22" s="54" t="s">
        <v>225</v>
      </c>
      <c r="B22" s="32" t="s">
        <v>53</v>
      </c>
      <c r="C22" s="33">
        <v>41124</v>
      </c>
      <c r="D22" s="57">
        <v>0</v>
      </c>
      <c r="E22" s="18">
        <v>73</v>
      </c>
      <c r="F22" s="123">
        <f>(E22-D22)</f>
        <v>73</v>
      </c>
      <c r="G22" s="75"/>
    </row>
    <row r="23" spans="1:10" ht="19.5">
      <c r="A23" s="54" t="s">
        <v>146</v>
      </c>
      <c r="B23" s="32" t="s">
        <v>212</v>
      </c>
      <c r="C23" s="33">
        <v>40983</v>
      </c>
      <c r="D23" s="57">
        <v>0</v>
      </c>
      <c r="E23" s="18">
        <v>74</v>
      </c>
      <c r="F23" s="123">
        <f>(E23-D23)</f>
        <v>74</v>
      </c>
      <c r="G23" s="75"/>
    </row>
    <row r="24" spans="1:10" ht="20.25" thickBot="1">
      <c r="A24" s="295" t="s">
        <v>152</v>
      </c>
      <c r="B24" s="191" t="s">
        <v>213</v>
      </c>
      <c r="C24" s="203">
        <v>41308</v>
      </c>
      <c r="D24" s="296" t="s">
        <v>10</v>
      </c>
      <c r="E24" s="279" t="s">
        <v>10</v>
      </c>
      <c r="F24" s="205" t="s">
        <v>10</v>
      </c>
      <c r="G24" s="75"/>
    </row>
    <row r="25" spans="1:10" ht="19.5" thickBot="1">
      <c r="B25" s="1"/>
      <c r="C25" s="1"/>
      <c r="D25" s="1"/>
      <c r="E25" s="1"/>
      <c r="F25" s="1"/>
      <c r="G25" s="1"/>
      <c r="H25" s="1"/>
    </row>
    <row r="26" spans="1:10" ht="20.25" thickBot="1">
      <c r="A26" s="206" t="s">
        <v>73</v>
      </c>
      <c r="B26" s="207"/>
      <c r="C26" s="207"/>
      <c r="D26" s="207"/>
      <c r="E26" s="207"/>
      <c r="F26" s="208"/>
      <c r="J26"/>
    </row>
    <row r="27" spans="1:10" ht="20.25" thickBot="1">
      <c r="A27" s="16" t="s">
        <v>0</v>
      </c>
      <c r="B27" s="55" t="s">
        <v>9</v>
      </c>
      <c r="C27" s="55" t="s">
        <v>21</v>
      </c>
      <c r="D27" s="56" t="s">
        <v>1</v>
      </c>
      <c r="E27" s="4" t="s">
        <v>4</v>
      </c>
      <c r="F27" s="4" t="s">
        <v>5</v>
      </c>
      <c r="J27"/>
    </row>
    <row r="28" spans="1:10" ht="20.25" thickBot="1">
      <c r="A28" s="54" t="s">
        <v>162</v>
      </c>
      <c r="B28" s="32" t="s">
        <v>214</v>
      </c>
      <c r="C28" s="33">
        <v>41082</v>
      </c>
      <c r="D28" s="57">
        <v>22</v>
      </c>
      <c r="E28" s="275">
        <v>49</v>
      </c>
      <c r="F28" s="123">
        <f>(E28-D28)</f>
        <v>27</v>
      </c>
      <c r="G28" s="65" t="s">
        <v>26</v>
      </c>
      <c r="J28"/>
    </row>
    <row r="29" spans="1:10" ht="20.25" thickBot="1">
      <c r="A29" s="54" t="s">
        <v>166</v>
      </c>
      <c r="B29" s="32" t="s">
        <v>214</v>
      </c>
      <c r="C29" s="33">
        <v>40917</v>
      </c>
      <c r="D29" s="57">
        <v>16</v>
      </c>
      <c r="E29" s="275">
        <v>51</v>
      </c>
      <c r="F29" s="123">
        <f>(E29-D29)</f>
        <v>35</v>
      </c>
      <c r="G29" s="65" t="s">
        <v>27</v>
      </c>
      <c r="J29"/>
    </row>
    <row r="30" spans="1:10" ht="20.25" thickBot="1">
      <c r="A30" s="54" t="s">
        <v>164</v>
      </c>
      <c r="B30" s="32" t="s">
        <v>53</v>
      </c>
      <c r="C30" s="33">
        <v>41055</v>
      </c>
      <c r="D30" s="57">
        <v>21</v>
      </c>
      <c r="E30" s="18">
        <v>61</v>
      </c>
      <c r="F30" s="123">
        <f>(E30-D30)</f>
        <v>40</v>
      </c>
      <c r="G30" s="65" t="s">
        <v>17</v>
      </c>
    </row>
    <row r="31" spans="1:10" ht="19.5">
      <c r="A31" s="54" t="s">
        <v>163</v>
      </c>
      <c r="B31" s="32" t="s">
        <v>62</v>
      </c>
      <c r="C31" s="33">
        <v>41129</v>
      </c>
      <c r="D31" s="57">
        <v>22</v>
      </c>
      <c r="E31" s="18">
        <v>64</v>
      </c>
      <c r="F31" s="123">
        <f>(E31-D31)</f>
        <v>42</v>
      </c>
      <c r="J31"/>
    </row>
    <row r="32" spans="1:10" ht="19.5">
      <c r="A32" s="54" t="s">
        <v>160</v>
      </c>
      <c r="B32" s="32" t="s">
        <v>214</v>
      </c>
      <c r="C32" s="33">
        <v>41086</v>
      </c>
      <c r="D32" s="57">
        <v>0</v>
      </c>
      <c r="E32" s="18">
        <v>70</v>
      </c>
      <c r="F32" s="123">
        <f>(E32-D32)</f>
        <v>70</v>
      </c>
      <c r="J32"/>
    </row>
    <row r="33" spans="1:8" ht="19.5">
      <c r="A33" s="54" t="s">
        <v>159</v>
      </c>
      <c r="B33" s="32" t="s">
        <v>53</v>
      </c>
      <c r="C33" s="33">
        <v>40926</v>
      </c>
      <c r="D33" s="57">
        <v>0</v>
      </c>
      <c r="E33" s="18">
        <v>77</v>
      </c>
      <c r="F33" s="123">
        <f>(E33-D33)</f>
        <v>77</v>
      </c>
      <c r="G33" s="1"/>
      <c r="H33" s="1"/>
    </row>
    <row r="34" spans="1:8" ht="19.5">
      <c r="A34" s="54" t="s">
        <v>165</v>
      </c>
      <c r="B34" s="32" t="s">
        <v>53</v>
      </c>
      <c r="C34" s="33">
        <v>41423</v>
      </c>
      <c r="D34" s="57">
        <v>24</v>
      </c>
      <c r="E34" s="18">
        <v>78</v>
      </c>
      <c r="F34" s="123">
        <f>(E34-D34)</f>
        <v>54</v>
      </c>
      <c r="G34" s="1"/>
      <c r="H34" s="1"/>
    </row>
    <row r="35" spans="1:8">
      <c r="F35" s="1"/>
    </row>
    <row r="36" spans="1:8">
      <c r="F36" s="1"/>
    </row>
    <row r="37" spans="1:8">
      <c r="F37" s="1"/>
    </row>
    <row r="38" spans="1:8">
      <c r="F38" s="1"/>
    </row>
    <row r="39" spans="1:8">
      <c r="F39" s="1"/>
    </row>
    <row r="40" spans="1:8">
      <c r="F40" s="1"/>
    </row>
    <row r="41" spans="1:8">
      <c r="F41" s="1"/>
    </row>
    <row r="42" spans="1:8">
      <c r="F42" s="1"/>
    </row>
    <row r="43" spans="1:8">
      <c r="F43" s="1"/>
    </row>
    <row r="44" spans="1:8">
      <c r="F44" s="1"/>
    </row>
    <row r="45" spans="1:8">
      <c r="F45" s="1"/>
    </row>
    <row r="46" spans="1:8">
      <c r="F46" s="1"/>
    </row>
    <row r="47" spans="1:8">
      <c r="F47" s="1"/>
    </row>
    <row r="48" spans="1:8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</sheetData>
  <sortState xmlns:xlrd2="http://schemas.microsoft.com/office/spreadsheetml/2017/richdata2" ref="A28:F34">
    <sortCondition ref="E28:E34"/>
  </sortState>
  <mergeCells count="9">
    <mergeCell ref="K9:S9"/>
    <mergeCell ref="A26:F26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zoomScale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213" t="str">
        <f>JUV!A1</f>
        <v>NECOCHEA GOLF CLUB</v>
      </c>
      <c r="B1" s="213"/>
      <c r="C1" s="213"/>
      <c r="D1" s="213"/>
      <c r="E1" s="213"/>
      <c r="F1" s="213"/>
    </row>
    <row r="2" spans="1:7" ht="23.25">
      <c r="A2" s="217" t="str">
        <f>JUV!A2</f>
        <v>32° PUTTER DE ORO JUNIOR</v>
      </c>
      <c r="B2" s="217"/>
      <c r="C2" s="217"/>
      <c r="D2" s="217"/>
      <c r="E2" s="217"/>
      <c r="F2" s="217"/>
    </row>
    <row r="3" spans="1:7" ht="19.5">
      <c r="A3" s="214" t="s">
        <v>7</v>
      </c>
      <c r="B3" s="214"/>
      <c r="C3" s="214"/>
      <c r="D3" s="214"/>
      <c r="E3" s="214"/>
      <c r="F3" s="214"/>
    </row>
    <row r="4" spans="1:7" ht="26.25">
      <c r="A4" s="215" t="str">
        <f>ALBATROS!A4</f>
        <v>1° FECHA DEL RANKING</v>
      </c>
      <c r="B4" s="215"/>
      <c r="C4" s="215"/>
      <c r="D4" s="215"/>
      <c r="E4" s="215"/>
      <c r="F4" s="215"/>
    </row>
    <row r="5" spans="1:7" ht="19.5">
      <c r="A5" s="216" t="s">
        <v>14</v>
      </c>
      <c r="B5" s="216"/>
      <c r="C5" s="216"/>
      <c r="D5" s="216"/>
      <c r="E5" s="216"/>
      <c r="F5" s="216"/>
    </row>
    <row r="6" spans="1:7" ht="19.5">
      <c r="A6" s="209" t="str">
        <f>JUV!A6</f>
        <v>LUNES 16 DE ENERO DE 2023</v>
      </c>
      <c r="B6" s="209"/>
      <c r="C6" s="209"/>
      <c r="D6" s="209"/>
      <c r="E6" s="209"/>
      <c r="F6" s="209"/>
    </row>
    <row r="7" spans="1:7" ht="20.25" thickBot="1">
      <c r="A7" s="7"/>
      <c r="B7" s="7"/>
      <c r="C7" s="7"/>
      <c r="D7" s="7"/>
      <c r="E7" s="7"/>
      <c r="F7" s="7"/>
    </row>
    <row r="8" spans="1:7" ht="20.25" thickBot="1">
      <c r="A8" s="222" t="s">
        <v>75</v>
      </c>
      <c r="B8" s="223"/>
      <c r="C8" s="223"/>
      <c r="D8" s="223"/>
      <c r="E8" s="223"/>
      <c r="F8" s="224"/>
      <c r="G8" s="77"/>
    </row>
    <row r="9" spans="1:7" s="51" customFormat="1" ht="20.25" thickBot="1">
      <c r="A9" s="78" t="s">
        <v>0</v>
      </c>
      <c r="B9" s="79" t="s">
        <v>9</v>
      </c>
      <c r="C9" s="79" t="s">
        <v>21</v>
      </c>
      <c r="D9" s="80" t="s">
        <v>1</v>
      </c>
      <c r="E9" s="81" t="s">
        <v>4</v>
      </c>
      <c r="F9" s="81" t="s">
        <v>5</v>
      </c>
      <c r="G9" s="82"/>
    </row>
    <row r="10" spans="1:7" ht="20.25" thickBot="1">
      <c r="A10" s="54" t="s">
        <v>170</v>
      </c>
      <c r="B10" s="32" t="s">
        <v>214</v>
      </c>
      <c r="C10" s="33">
        <v>41730</v>
      </c>
      <c r="D10" s="57">
        <v>7</v>
      </c>
      <c r="E10" s="275">
        <v>41</v>
      </c>
      <c r="F10" s="58">
        <f>(E10-D10)</f>
        <v>34</v>
      </c>
      <c r="G10" s="83" t="s">
        <v>26</v>
      </c>
    </row>
    <row r="11" spans="1:7" ht="20.25" thickBot="1">
      <c r="A11" s="54" t="s">
        <v>168</v>
      </c>
      <c r="B11" s="32" t="s">
        <v>218</v>
      </c>
      <c r="C11" s="33">
        <v>41775</v>
      </c>
      <c r="D11" s="57">
        <v>12</v>
      </c>
      <c r="E11" s="275">
        <v>43</v>
      </c>
      <c r="F11" s="58">
        <f>(E11-D11)</f>
        <v>31</v>
      </c>
      <c r="G11" s="84" t="s">
        <v>27</v>
      </c>
    </row>
    <row r="12" spans="1:7" ht="20.25" thickBot="1">
      <c r="A12" s="54" t="s">
        <v>169</v>
      </c>
      <c r="B12" s="32" t="s">
        <v>226</v>
      </c>
      <c r="C12" s="33">
        <v>42587</v>
      </c>
      <c r="D12" s="57">
        <v>0</v>
      </c>
      <c r="E12" s="18">
        <v>46</v>
      </c>
      <c r="F12" s="58">
        <f>(E12-D12)</f>
        <v>46</v>
      </c>
      <c r="G12" s="83" t="s">
        <v>17</v>
      </c>
    </row>
    <row r="13" spans="1:7" ht="19.5">
      <c r="A13" s="54" t="s">
        <v>172</v>
      </c>
      <c r="B13" s="32" t="s">
        <v>217</v>
      </c>
      <c r="C13" s="33">
        <v>42256</v>
      </c>
      <c r="D13" s="57">
        <v>0</v>
      </c>
      <c r="E13" s="18">
        <v>54</v>
      </c>
      <c r="F13" s="58">
        <f>(E13-D13)</f>
        <v>54</v>
      </c>
    </row>
    <row r="14" spans="1:7" ht="19.5">
      <c r="A14" s="54" t="s">
        <v>173</v>
      </c>
      <c r="B14" s="32" t="s">
        <v>53</v>
      </c>
      <c r="C14" s="33">
        <v>42271</v>
      </c>
      <c r="D14" s="57">
        <v>0</v>
      </c>
      <c r="E14" s="18">
        <v>63</v>
      </c>
      <c r="F14" s="58">
        <f>(E14-D14)</f>
        <v>63</v>
      </c>
    </row>
    <row r="15" spans="1:7" ht="19.5">
      <c r="A15" s="54" t="s">
        <v>171</v>
      </c>
      <c r="B15" s="32" t="s">
        <v>217</v>
      </c>
      <c r="C15" s="33">
        <v>42060</v>
      </c>
      <c r="D15" s="57">
        <v>0</v>
      </c>
      <c r="E15" s="18">
        <v>64</v>
      </c>
      <c r="F15" s="58">
        <f>(E15-D15)</f>
        <v>64</v>
      </c>
    </row>
    <row r="16" spans="1:7" ht="20.25" thickBot="1">
      <c r="A16" s="202" t="s">
        <v>174</v>
      </c>
      <c r="B16" s="191" t="s">
        <v>214</v>
      </c>
      <c r="C16" s="203">
        <v>42121</v>
      </c>
      <c r="D16" s="204">
        <v>0</v>
      </c>
      <c r="E16" s="193">
        <v>65</v>
      </c>
      <c r="F16" s="274">
        <f>(E16-D16)</f>
        <v>65</v>
      </c>
    </row>
    <row r="17" spans="1:7" ht="19.5" thickBot="1">
      <c r="A17" s="85"/>
      <c r="B17" s="86"/>
      <c r="C17" s="87"/>
      <c r="D17" s="88"/>
      <c r="E17" s="1"/>
      <c r="F17" s="1"/>
    </row>
    <row r="18" spans="1:7" ht="20.25" thickBot="1">
      <c r="A18" s="230" t="s">
        <v>74</v>
      </c>
      <c r="B18" s="231"/>
      <c r="C18" s="231"/>
      <c r="D18" s="231"/>
      <c r="E18" s="231"/>
      <c r="F18" s="232"/>
      <c r="G18" s="77"/>
    </row>
    <row r="19" spans="1:7" ht="20.25" thickBot="1">
      <c r="A19" s="78" t="s">
        <v>0</v>
      </c>
      <c r="B19" s="79" t="s">
        <v>9</v>
      </c>
      <c r="C19" s="79" t="s">
        <v>21</v>
      </c>
      <c r="D19" s="80" t="s">
        <v>1</v>
      </c>
      <c r="E19" s="81" t="s">
        <v>4</v>
      </c>
      <c r="F19" s="81" t="s">
        <v>5</v>
      </c>
      <c r="G19" s="77"/>
    </row>
    <row r="20" spans="1:7" ht="20.25" thickBot="1">
      <c r="A20" s="54" t="s">
        <v>177</v>
      </c>
      <c r="B20" s="32" t="s">
        <v>212</v>
      </c>
      <c r="C20" s="33">
        <v>41885</v>
      </c>
      <c r="D20" s="57">
        <v>22</v>
      </c>
      <c r="E20" s="275">
        <v>49</v>
      </c>
      <c r="F20" s="58">
        <f>(E20-D20)</f>
        <v>27</v>
      </c>
      <c r="G20" s="83" t="s">
        <v>26</v>
      </c>
    </row>
    <row r="21" spans="1:7" ht="20.25" thickBot="1">
      <c r="A21" s="54" t="s">
        <v>175</v>
      </c>
      <c r="B21" s="32" t="s">
        <v>218</v>
      </c>
      <c r="C21" s="33">
        <v>42208</v>
      </c>
      <c r="D21" s="57">
        <v>0</v>
      </c>
      <c r="E21" s="275">
        <v>68</v>
      </c>
      <c r="F21" s="58">
        <f>(E21-D21)</f>
        <v>68</v>
      </c>
      <c r="G21" s="84" t="s">
        <v>27</v>
      </c>
    </row>
    <row r="22" spans="1:7" ht="20.25" thickBot="1">
      <c r="A22" s="202" t="s">
        <v>176</v>
      </c>
      <c r="B22" s="191" t="s">
        <v>53</v>
      </c>
      <c r="C22" s="203">
        <v>41712</v>
      </c>
      <c r="D22" s="204">
        <v>0</v>
      </c>
      <c r="E22" s="193">
        <v>74</v>
      </c>
      <c r="F22" s="274">
        <f>(E22-D22)</f>
        <v>74</v>
      </c>
      <c r="G22" s="84" t="s">
        <v>17</v>
      </c>
    </row>
  </sheetData>
  <sortState xmlns:xlrd2="http://schemas.microsoft.com/office/spreadsheetml/2017/richdata2" ref="A20:F22">
    <sortCondition ref="E20:E22"/>
  </sortState>
  <mergeCells count="8">
    <mergeCell ref="A6:F6"/>
    <mergeCell ref="A8:F8"/>
    <mergeCell ref="A18:F1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3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2"/>
    <col min="9" max="16384" width="11.42578125" style="1"/>
  </cols>
  <sheetData>
    <row r="1" spans="1:16" ht="30.75">
      <c r="A1" s="213" t="str">
        <f>JUV!A1</f>
        <v>NECOCHEA GOLF CLUB</v>
      </c>
      <c r="B1" s="213"/>
      <c r="C1" s="213"/>
      <c r="D1" s="213"/>
      <c r="E1" s="213"/>
      <c r="F1" s="213"/>
    </row>
    <row r="2" spans="1:16" ht="23.25">
      <c r="A2" s="217" t="str">
        <f>JUV!A2</f>
        <v>32° PUTTER DE ORO JUNIOR</v>
      </c>
      <c r="B2" s="217"/>
      <c r="C2" s="217"/>
      <c r="D2" s="217"/>
      <c r="E2" s="217"/>
      <c r="F2" s="217"/>
    </row>
    <row r="3" spans="1:16" ht="19.5">
      <c r="A3" s="214" t="s">
        <v>7</v>
      </c>
      <c r="B3" s="214"/>
      <c r="C3" s="214"/>
      <c r="D3" s="214"/>
      <c r="E3" s="214"/>
      <c r="F3" s="214"/>
    </row>
    <row r="4" spans="1:16" ht="26.25">
      <c r="A4" s="215" t="str">
        <f>ALBATROS!A4</f>
        <v>1° FECHA DEL RANKING</v>
      </c>
      <c r="B4" s="215"/>
      <c r="C4" s="215"/>
      <c r="D4" s="215"/>
      <c r="E4" s="215"/>
      <c r="F4" s="215"/>
    </row>
    <row r="5" spans="1:16" ht="19.5">
      <c r="A5" s="216" t="s">
        <v>14</v>
      </c>
      <c r="B5" s="216"/>
      <c r="C5" s="216"/>
      <c r="D5" s="216"/>
      <c r="E5" s="216"/>
      <c r="F5" s="216"/>
    </row>
    <row r="6" spans="1:16" ht="19.5">
      <c r="A6" s="209" t="str">
        <f>JUV!A6</f>
        <v>LUNES 16 DE ENERO DE 2023</v>
      </c>
      <c r="B6" s="209"/>
      <c r="C6" s="209"/>
      <c r="D6" s="209"/>
      <c r="E6" s="209"/>
      <c r="F6" s="209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27" t="s">
        <v>25</v>
      </c>
      <c r="B8" s="228"/>
      <c r="C8" s="228"/>
      <c r="D8" s="228"/>
      <c r="E8" s="228"/>
      <c r="F8" s="229"/>
    </row>
    <row r="9" spans="1:16" s="51" customFormat="1" ht="20.25" thickBot="1">
      <c r="A9" s="16" t="s">
        <v>0</v>
      </c>
      <c r="B9" s="55" t="s">
        <v>9</v>
      </c>
      <c r="C9" s="55" t="s">
        <v>21</v>
      </c>
      <c r="D9" s="56" t="s">
        <v>1</v>
      </c>
      <c r="E9" s="4" t="s">
        <v>4</v>
      </c>
      <c r="F9" s="4" t="s">
        <v>5</v>
      </c>
      <c r="H9" s="22"/>
      <c r="K9" s="1"/>
      <c r="L9" s="1"/>
      <c r="M9" s="1"/>
      <c r="N9" s="1"/>
      <c r="O9" s="1"/>
      <c r="P9" s="1"/>
    </row>
    <row r="10" spans="1:16" ht="20.25" thickBot="1">
      <c r="A10" s="54" t="s">
        <v>206</v>
      </c>
      <c r="B10" s="32" t="s">
        <v>62</v>
      </c>
      <c r="C10" s="33">
        <v>38085</v>
      </c>
      <c r="D10" s="57">
        <v>0</v>
      </c>
      <c r="E10" s="275">
        <v>42</v>
      </c>
      <c r="F10" s="58">
        <f>(E10-D10)</f>
        <v>42</v>
      </c>
      <c r="G10" s="65" t="s">
        <v>26</v>
      </c>
      <c r="J10" s="51"/>
      <c r="K10" s="51"/>
      <c r="L10" s="51"/>
      <c r="M10" s="51"/>
    </row>
    <row r="11" spans="1:16" ht="20.25" thickBot="1">
      <c r="A11" s="54" t="s">
        <v>60</v>
      </c>
      <c r="B11" s="32" t="s">
        <v>62</v>
      </c>
      <c r="C11" s="33">
        <v>38531</v>
      </c>
      <c r="D11" s="57">
        <v>18</v>
      </c>
      <c r="E11" s="18">
        <v>51</v>
      </c>
      <c r="F11" s="276">
        <f>(E11-D11)</f>
        <v>33</v>
      </c>
      <c r="G11" s="65" t="s">
        <v>17</v>
      </c>
      <c r="J11" s="51"/>
      <c r="K11" s="51"/>
      <c r="L11" s="51"/>
      <c r="M11" s="51"/>
      <c r="N11" s="51"/>
      <c r="O11" s="51"/>
    </row>
    <row r="12" spans="1:16" ht="19.5">
      <c r="A12" s="54" t="s">
        <v>209</v>
      </c>
      <c r="B12" s="32" t="s">
        <v>212</v>
      </c>
      <c r="C12" s="33">
        <v>39955</v>
      </c>
      <c r="D12" s="57">
        <v>0</v>
      </c>
      <c r="E12" s="18">
        <v>56</v>
      </c>
      <c r="F12" s="58">
        <f>(E12-D12)</f>
        <v>56</v>
      </c>
    </row>
    <row r="13" spans="1:16" ht="19.5">
      <c r="A13" s="54" t="s">
        <v>207</v>
      </c>
      <c r="B13" s="32" t="s">
        <v>62</v>
      </c>
      <c r="C13" s="33">
        <v>39767</v>
      </c>
      <c r="D13" s="57">
        <v>0</v>
      </c>
      <c r="E13" s="18">
        <v>60</v>
      </c>
      <c r="F13" s="58">
        <f>(E13-D13)</f>
        <v>60</v>
      </c>
    </row>
    <row r="14" spans="1:16" ht="20.25" thickBot="1">
      <c r="A14" s="202" t="s">
        <v>208</v>
      </c>
      <c r="B14" s="191" t="s">
        <v>212</v>
      </c>
      <c r="C14" s="203">
        <v>39780</v>
      </c>
      <c r="D14" s="204">
        <v>0</v>
      </c>
      <c r="E14" s="193">
        <v>77</v>
      </c>
      <c r="F14" s="274">
        <f>(E14-D14)</f>
        <v>77</v>
      </c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</sheetData>
  <sortState xmlns:xlrd2="http://schemas.microsoft.com/office/spreadsheetml/2017/richdata2" ref="A10:F14">
    <sortCondition ref="E10:E14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7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213" t="str">
        <f>PROMOCIONALES!A1</f>
        <v>NECOCHEA GOLF CLUB</v>
      </c>
      <c r="B1" s="213"/>
      <c r="C1" s="213"/>
    </row>
    <row r="2" spans="1:4" ht="23.25">
      <c r="A2" s="217" t="str">
        <f>JUV!A2</f>
        <v>32° PUTTER DE ORO JUNIOR</v>
      </c>
      <c r="B2" s="217"/>
      <c r="C2" s="217"/>
    </row>
    <row r="3" spans="1:4">
      <c r="A3" s="233" t="s">
        <v>7</v>
      </c>
      <c r="B3" s="233"/>
      <c r="C3" s="233"/>
    </row>
    <row r="4" spans="1:4" ht="26.25">
      <c r="A4" s="215" t="str">
        <f>PROMOCIONALES!A4</f>
        <v>1° FECHA DEL RANKING</v>
      </c>
      <c r="B4" s="215"/>
      <c r="C4" s="215"/>
    </row>
    <row r="5" spans="1:4" ht="19.5">
      <c r="A5" s="216" t="s">
        <v>19</v>
      </c>
      <c r="B5" s="216"/>
      <c r="C5" s="216"/>
    </row>
    <row r="6" spans="1:4" ht="19.5">
      <c r="A6" s="209" t="str">
        <f>JUV!A6</f>
        <v>LUNES 16 DE ENERO DE 2023</v>
      </c>
      <c r="B6" s="209"/>
      <c r="C6" s="209"/>
    </row>
    <row r="7" spans="1:4" ht="20.25" thickBot="1">
      <c r="A7" s="6"/>
      <c r="B7" s="6"/>
      <c r="C7" s="6"/>
    </row>
    <row r="8" spans="1:4" ht="20.25" thickBot="1">
      <c r="A8" s="227" t="s">
        <v>13</v>
      </c>
      <c r="B8" s="228"/>
      <c r="C8" s="229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7"/>
    </row>
    <row r="10" spans="1:4" ht="20.25" thickBot="1">
      <c r="A10" s="34" t="s">
        <v>193</v>
      </c>
      <c r="B10" s="92" t="s">
        <v>214</v>
      </c>
      <c r="C10" s="93">
        <v>31</v>
      </c>
      <c r="D10" s="21" t="s">
        <v>20</v>
      </c>
    </row>
    <row r="11" spans="1:4" ht="20.25" thickBot="1">
      <c r="A11" s="34" t="s">
        <v>180</v>
      </c>
      <c r="B11" s="92" t="s">
        <v>212</v>
      </c>
      <c r="C11" s="93">
        <v>31</v>
      </c>
      <c r="D11" s="21" t="s">
        <v>20</v>
      </c>
    </row>
    <row r="12" spans="1:4" ht="20.25" thickBot="1">
      <c r="A12" s="34" t="s">
        <v>186</v>
      </c>
      <c r="B12" s="92" t="s">
        <v>212</v>
      </c>
      <c r="C12" s="93">
        <v>31</v>
      </c>
      <c r="D12" s="21" t="s">
        <v>20</v>
      </c>
    </row>
    <row r="13" spans="1:4" ht="20.25" thickBot="1">
      <c r="A13" s="34" t="s">
        <v>181</v>
      </c>
      <c r="B13" s="92" t="s">
        <v>212</v>
      </c>
      <c r="C13" s="93">
        <v>31</v>
      </c>
      <c r="D13" s="21" t="s">
        <v>20</v>
      </c>
    </row>
    <row r="14" spans="1:4" ht="20.25" thickBot="1">
      <c r="A14" s="34" t="s">
        <v>179</v>
      </c>
      <c r="B14" s="92" t="s">
        <v>53</v>
      </c>
      <c r="C14" s="93">
        <v>32</v>
      </c>
      <c r="D14" s="21" t="s">
        <v>20</v>
      </c>
    </row>
    <row r="15" spans="1:4" ht="20.25" thickBot="1">
      <c r="A15" s="34" t="s">
        <v>184</v>
      </c>
      <c r="B15" s="92" t="s">
        <v>212</v>
      </c>
      <c r="C15" s="93">
        <v>36</v>
      </c>
      <c r="D15" s="21" t="s">
        <v>20</v>
      </c>
    </row>
    <row r="16" spans="1:4" ht="20.25" thickBot="1">
      <c r="A16" s="34" t="s">
        <v>187</v>
      </c>
      <c r="B16" s="92" t="s">
        <v>212</v>
      </c>
      <c r="C16" s="93">
        <v>36</v>
      </c>
      <c r="D16" s="21" t="s">
        <v>20</v>
      </c>
    </row>
    <row r="17" spans="1:4" ht="20.25" thickBot="1">
      <c r="A17" s="34" t="s">
        <v>189</v>
      </c>
      <c r="B17" s="92" t="s">
        <v>212</v>
      </c>
      <c r="C17" s="93">
        <v>37</v>
      </c>
      <c r="D17" s="21" t="s">
        <v>20</v>
      </c>
    </row>
    <row r="18" spans="1:4" ht="20.25" thickBot="1">
      <c r="A18" s="34" t="s">
        <v>191</v>
      </c>
      <c r="B18" s="92" t="s">
        <v>212</v>
      </c>
      <c r="C18" s="93">
        <v>43</v>
      </c>
      <c r="D18" s="21" t="s">
        <v>20</v>
      </c>
    </row>
    <row r="19" spans="1:4" ht="20.25" thickBot="1">
      <c r="A19" s="34" t="s">
        <v>185</v>
      </c>
      <c r="B19" s="92" t="s">
        <v>53</v>
      </c>
      <c r="C19" s="93">
        <v>43</v>
      </c>
      <c r="D19" s="21" t="s">
        <v>20</v>
      </c>
    </row>
    <row r="20" spans="1:4" ht="20.25" thickBot="1">
      <c r="A20" s="34" t="s">
        <v>188</v>
      </c>
      <c r="B20" s="92" t="s">
        <v>212</v>
      </c>
      <c r="C20" s="93">
        <v>46</v>
      </c>
      <c r="D20" s="21" t="s">
        <v>20</v>
      </c>
    </row>
    <row r="21" spans="1:4" ht="20.25" thickBot="1">
      <c r="A21" s="34" t="s">
        <v>182</v>
      </c>
      <c r="B21" s="92" t="s">
        <v>212</v>
      </c>
      <c r="C21" s="93">
        <v>50</v>
      </c>
      <c r="D21" s="21" t="s">
        <v>20</v>
      </c>
    </row>
    <row r="22" spans="1:4" ht="20.25" thickBot="1">
      <c r="A22" s="34" t="s">
        <v>183</v>
      </c>
      <c r="B22" s="92" t="s">
        <v>212</v>
      </c>
      <c r="C22" s="93">
        <v>50</v>
      </c>
      <c r="D22" s="21" t="s">
        <v>20</v>
      </c>
    </row>
    <row r="23" spans="1:4" ht="20.25" thickBot="1">
      <c r="A23" s="297" t="s">
        <v>192</v>
      </c>
      <c r="B23" s="92" t="s">
        <v>212</v>
      </c>
      <c r="C23" s="298" t="s">
        <v>10</v>
      </c>
      <c r="D23" s="21" t="s">
        <v>20</v>
      </c>
    </row>
    <row r="24" spans="1:4" ht="20.25" thickBot="1">
      <c r="A24" s="290" t="s">
        <v>190</v>
      </c>
      <c r="B24" s="299" t="s">
        <v>212</v>
      </c>
      <c r="C24" s="300" t="s">
        <v>10</v>
      </c>
      <c r="D24" s="21" t="s">
        <v>20</v>
      </c>
    </row>
    <row r="25" spans="1:4" ht="19.5" thickBot="1"/>
    <row r="26" spans="1:4" ht="20.25" thickBot="1">
      <c r="A26" s="227" t="s">
        <v>61</v>
      </c>
      <c r="B26" s="228"/>
      <c r="C26" s="229"/>
    </row>
    <row r="27" spans="1:4" ht="20.25" thickBot="1">
      <c r="A27" s="4" t="s">
        <v>0</v>
      </c>
      <c r="B27" s="4" t="s">
        <v>9</v>
      </c>
      <c r="C27" s="4" t="s">
        <v>8</v>
      </c>
      <c r="D27" s="127"/>
    </row>
    <row r="28" spans="1:4" ht="20.25" thickBot="1">
      <c r="A28" s="34" t="s">
        <v>196</v>
      </c>
      <c r="B28" s="92" t="s">
        <v>212</v>
      </c>
      <c r="C28" s="93">
        <v>26</v>
      </c>
      <c r="D28" s="21" t="s">
        <v>20</v>
      </c>
    </row>
    <row r="29" spans="1:4" ht="20.25" thickBot="1">
      <c r="A29" s="34" t="s">
        <v>200</v>
      </c>
      <c r="B29" s="92" t="s">
        <v>212</v>
      </c>
      <c r="C29" s="93">
        <v>36</v>
      </c>
      <c r="D29" s="21" t="s">
        <v>20</v>
      </c>
    </row>
    <row r="30" spans="1:4" ht="20.25" thickBot="1">
      <c r="A30" s="34" t="s">
        <v>201</v>
      </c>
      <c r="B30" s="92" t="s">
        <v>212</v>
      </c>
      <c r="C30" s="93">
        <v>36</v>
      </c>
      <c r="D30" s="21" t="s">
        <v>20</v>
      </c>
    </row>
    <row r="31" spans="1:4" ht="20.25" thickBot="1">
      <c r="A31" s="34" t="s">
        <v>199</v>
      </c>
      <c r="B31" s="92" t="s">
        <v>212</v>
      </c>
      <c r="C31" s="93">
        <v>36</v>
      </c>
      <c r="D31" s="21" t="s">
        <v>20</v>
      </c>
    </row>
    <row r="32" spans="1:4" ht="20.25" thickBot="1">
      <c r="A32" s="34" t="s">
        <v>202</v>
      </c>
      <c r="B32" s="92" t="s">
        <v>212</v>
      </c>
      <c r="C32" s="93">
        <v>36</v>
      </c>
      <c r="D32" s="21" t="s">
        <v>20</v>
      </c>
    </row>
    <row r="33" spans="1:4" ht="20.25" thickBot="1">
      <c r="A33" s="34" t="s">
        <v>195</v>
      </c>
      <c r="B33" s="92" t="s">
        <v>212</v>
      </c>
      <c r="C33" s="93">
        <v>38</v>
      </c>
      <c r="D33" s="21" t="s">
        <v>20</v>
      </c>
    </row>
    <row r="34" spans="1:4" ht="20.25" thickBot="1">
      <c r="A34" s="34" t="s">
        <v>198</v>
      </c>
      <c r="B34" s="92" t="s">
        <v>212</v>
      </c>
      <c r="C34" s="93">
        <v>42</v>
      </c>
      <c r="D34" s="21" t="s">
        <v>20</v>
      </c>
    </row>
    <row r="35" spans="1:4" ht="20.25" thickBot="1">
      <c r="A35" s="297" t="s">
        <v>194</v>
      </c>
      <c r="B35" s="92" t="s">
        <v>212</v>
      </c>
      <c r="C35" s="298" t="s">
        <v>10</v>
      </c>
      <c r="D35" s="21" t="s">
        <v>20</v>
      </c>
    </row>
    <row r="36" spans="1:4" ht="20.25" thickBot="1">
      <c r="A36" s="297" t="s">
        <v>197</v>
      </c>
      <c r="B36" s="92" t="s">
        <v>212</v>
      </c>
      <c r="C36" s="298" t="s">
        <v>10</v>
      </c>
      <c r="D36" s="21" t="s">
        <v>20</v>
      </c>
    </row>
    <row r="37" spans="1:4">
      <c r="B37" s="1"/>
    </row>
  </sheetData>
  <sortState xmlns:xlrd2="http://schemas.microsoft.com/office/spreadsheetml/2017/richdata2" ref="A28:C36">
    <sortCondition ref="C28:C36"/>
  </sortState>
  <mergeCells count="8">
    <mergeCell ref="A26:C26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ENTREGA BONAERENSES ALB</vt:lpstr>
      <vt:lpstr>BONAERENSES CON HCP</vt:lpstr>
      <vt:lpstr>HORARIO</vt:lpstr>
      <vt:lpstr>TODOS GROSS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2023-01-16T19:59:34Z</cp:lastPrinted>
  <dcterms:created xsi:type="dcterms:W3CDTF">2000-04-30T13:23:02Z</dcterms:created>
  <dcterms:modified xsi:type="dcterms:W3CDTF">2023-01-16T20:09:39Z</dcterms:modified>
</cp:coreProperties>
</file>